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jbouliennova/Documents/WORK_2021/Отчеты_2025/_НА_сайт_2025/Цепочки_Stable_Id_2024/"/>
    </mc:Choice>
  </mc:AlternateContent>
  <xr:revisionPtr revIDLastSave="0" documentId="13_ncr:1_{06D2AF2D-D59B-4E49-A901-961D8CB2EAF5}" xr6:coauthVersionLast="47" xr6:coauthVersionMax="47" xr10:uidLastSave="{00000000-0000-0000-0000-000000000000}"/>
  <bookViews>
    <workbookView xWindow="0" yWindow="780" windowWidth="32060" windowHeight="18200" xr2:uid="{00000000-000D-0000-FFFF-FFFF00000000}"/>
  </bookViews>
  <sheets>
    <sheet name="Summary" sheetId="1" r:id="rId1"/>
    <sheet name="MediaTable" sheetId="2" r:id="rId2"/>
    <sheet name="MediaTable_device" sheetId="3" r:id="rId3"/>
    <sheet name="Conversions" sheetId="4" r:id="rId4"/>
    <sheet name="Chains" sheetId="5" r:id="rId5"/>
    <sheet name="Chains_compact" sheetId="10" r:id="rId6"/>
    <sheet name="Frequency" sheetId="6" r:id="rId7"/>
    <sheet name="__media_table_source" sheetId="7" state="hidden" r:id="rId8"/>
    <sheet name="__conversions_source" sheetId="8" state="hidden" r:id="rId9"/>
    <sheet name="__media_table_device source" sheetId="9" state="hidden" r:id="rId10"/>
  </sheets>
  <calcPr calcId="191029"/>
  <pivotCaches>
    <pivotCache cacheId="26" r:id="rId11"/>
    <pivotCache cacheId="30" r:id="rId12"/>
    <pivotCache cacheId="37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D19" i="1"/>
  <c r="C19" i="1"/>
  <c r="D18" i="1"/>
  <c r="C18" i="1"/>
  <c r="C17" i="1"/>
</calcChain>
</file>

<file path=xl/sharedStrings.xml><?xml version="1.0" encoding="utf-8"?>
<sst xmlns="http://schemas.openxmlformats.org/spreadsheetml/2006/main" count="1622" uniqueCount="204">
  <si>
    <t>Отчет postview с учетом stableid</t>
  </si>
  <si>
    <t>Сайт</t>
  </si>
  <si>
    <t>рекламные кампании</t>
  </si>
  <si>
    <t>Отчет за период (конверсии):</t>
  </si>
  <si>
    <t>01.04.2024 - 14.05.2024</t>
  </si>
  <si>
    <t>Окно (дней):</t>
  </si>
  <si>
    <t>Цели</t>
  </si>
  <si>
    <t>Суммарные показатели</t>
  </si>
  <si>
    <t>Показы:</t>
  </si>
  <si>
    <t>с кукой</t>
  </si>
  <si>
    <t>с кукой + stableid</t>
  </si>
  <si>
    <t>Конверсий</t>
  </si>
  <si>
    <t>обогащенные за счет stableid</t>
  </si>
  <si>
    <t>Прирост за счет stableid</t>
  </si>
  <si>
    <t>Мск: +7 (495) 981-34-00 | СПб: +7 (812) 438-10-74 | sales@adriver.ru | www.adriver.ru</t>
  </si>
  <si>
    <t>Медиа таблица</t>
  </si>
  <si>
    <t>Задача таблицы – показать, насколько качественно мы можем определить расширенные конверсии</t>
  </si>
  <si>
    <t>Конверсии - сумма конверсий postview (по всем целям) без учета stableid</t>
  </si>
  <si>
    <t>Расширенные конверсии - конверсии, обогащенные за счет stableid</t>
  </si>
  <si>
    <t>Изолированные конверсии - конверсии, расчитанные только на основании stableid</t>
  </si>
  <si>
    <t>Значения</t>
  </si>
  <si>
    <t>РК</t>
  </si>
  <si>
    <t>Размещение</t>
  </si>
  <si>
    <t>Показов всего</t>
  </si>
  <si>
    <t>Показы на мобильных устройствах</t>
  </si>
  <si>
    <t>In-App</t>
  </si>
  <si>
    <t>WebView</t>
  </si>
  <si>
    <t>Smart TV</t>
  </si>
  <si>
    <t>Показы с кукой</t>
  </si>
  <si>
    <t>Охват</t>
  </si>
  <si>
    <t>Показы с advid</t>
  </si>
  <si>
    <t>Показы с advid и с кукой</t>
  </si>
  <si>
    <t>Показы с stableid</t>
  </si>
  <si>
    <t>Показы с stableid и кукой</t>
  </si>
  <si>
    <t>Конверсии</t>
  </si>
  <si>
    <t>Расширенные конверсии</t>
  </si>
  <si>
    <t>Изолированные конверсии</t>
  </si>
  <si>
    <t>Медиа таблица (Device)</t>
  </si>
  <si>
    <t>Устройства</t>
  </si>
  <si>
    <t>ОС</t>
  </si>
  <si>
    <t>webtype</t>
  </si>
  <si>
    <t xml:space="preserve">% </t>
  </si>
  <si>
    <t xml:space="preserve">%  </t>
  </si>
  <si>
    <t>Общий итог</t>
  </si>
  <si>
    <t>Конверсии по целям</t>
  </si>
  <si>
    <t>Конверсии - сумма postview конверсий без учета stableid</t>
  </si>
  <si>
    <t>Охват (конверсии) - число пользователей (кук), совершивших конверсии без учета stableid</t>
  </si>
  <si>
    <t>Охват (расширенные конверсии) - число пользователей (кук), совершивших конверсии, обогащенные за счет stableid</t>
  </si>
  <si>
    <t>Изолированные конверсии - конверсии, расчитанные только на основе stableid</t>
  </si>
  <si>
    <t>Охват (изолированные конверсии) - число пользователей (кук), совершивших конверсии, расчитанные только на основе stableid</t>
  </si>
  <si>
    <t>Цель</t>
  </si>
  <si>
    <t>Охват (конверсии)</t>
  </si>
  <si>
    <t>Охват (расширенные конверсии)</t>
  </si>
  <si>
    <t>Охват (изолированные конверсии)</t>
  </si>
  <si>
    <t>Цепочки конверсий</t>
  </si>
  <si>
    <t>В таблице представены топ 20 цепочек для каждой сайтзоны</t>
  </si>
  <si>
    <t>Цепочки построены на основании расширенных конверсий, т.е. с учетом stableid</t>
  </si>
  <si>
    <t>Источник - к какому источнику (ad, profile) отнесли конверсию. Т.е. последний увиденный</t>
  </si>
  <si>
    <t>Цепочка</t>
  </si>
  <si>
    <t>Показов в цепочке</t>
  </si>
  <si>
    <t>Показов источника в цепочке</t>
  </si>
  <si>
    <t>0 default</t>
  </si>
  <si>
    <t>[(781514,3952077)]</t>
  </si>
  <si>
    <t>[(781514,3928863),(781514,3928863),(781514,3928863),(781514,3928863),(781514,3928863)]</t>
  </si>
  <si>
    <t>[(781514,3928862),(781514,3928862),(781514,3928862)]</t>
  </si>
  <si>
    <t>[(781514,3928864)]</t>
  </si>
  <si>
    <t>[(781514,3952077),(781514,3952077)]</t>
  </si>
  <si>
    <t>[(781514,3928864),(781514,3928864),(781514,3928864),(781514,3928864)]</t>
  </si>
  <si>
    <t>[(785718,3986651)]</t>
  </si>
  <si>
    <t>[(781514,3928862)]</t>
  </si>
  <si>
    <t>[(781514,3928863),(781514,3928863),(781514,3928863),(781514,3928863)]</t>
  </si>
  <si>
    <t>[(781514,3928863),(781514,3928863),(781514,3928863)]</t>
  </si>
  <si>
    <t>[(781514,3928862),(781514,3928862),(781514,3928862),(781514,3928862),(781514,3928862),(781514,3928862),(781514,3928863),(781514,3928863),(781514,3928863),(781514,3928863)]</t>
  </si>
  <si>
    <t>[(781514,3928864),(781514,3928864),(781514,3928864)]</t>
  </si>
  <si>
    <t>[(781514,3928863)]</t>
  </si>
  <si>
    <t>[(781514,3928863),(781514,3928863)]</t>
  </si>
  <si>
    <t>[(781514,3928864),(781514,3928864),(781514,3928864),(781514,3928864),(781514,3928864)]</t>
  </si>
  <si>
    <t>[(781514,3928864),(781514,3928864)]</t>
  </si>
  <si>
    <t>[(785718,4002019)]</t>
  </si>
  <si>
    <t>[(781514,3928860),(781514,3928860)]</t>
  </si>
  <si>
    <t>[(781514,3928860)]</t>
  </si>
  <si>
    <t>[(781514,3952077),(781514,3952077),(781514,3952077)]</t>
  </si>
  <si>
    <t>1 Покупка</t>
  </si>
  <si>
    <t>[(785718,3994264),(785718,4002019)]</t>
  </si>
  <si>
    <t>[(781514,3928860),(781514,3928860),(781514,3928860),(781514,3928860),(781514,3928860),(781514,3928860),(781514,3928860),(781514,3928860),(781514,3928860),(781514,3928860)]</t>
  </si>
  <si>
    <t>[(781514,3928860),(781514,3928860),(781514,3928860)]</t>
  </si>
  <si>
    <t>[(781514,3928864),(781514,3928864),(781514,3928864),(781514,3928864),(781514,3928864),(781514,3928864),(781514,3928864),(781514,3928864)]</t>
  </si>
  <si>
    <t>[(785718,3994264)]</t>
  </si>
  <si>
    <t>Частоты</t>
  </si>
  <si>
    <t>Частоты построены на основании расширенных конверсий, т.е. с учетом stableid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</si>
  <si>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</si>
  <si>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</si>
  <si>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</si>
  <si>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</si>
  <si>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</si>
  <si>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</si>
  <si>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</si>
  <si>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</si>
  <si>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</si>
  <si>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</si>
  <si>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11+</t>
  </si>
  <si>
    <t>ad</t>
  </si>
  <si>
    <t>profile</t>
  </si>
  <si>
    <t>exps</t>
  </si>
  <si>
    <t>exps_mobile</t>
  </si>
  <si>
    <t>in_app</t>
  </si>
  <si>
    <t>exps_webview</t>
  </si>
  <si>
    <t>exps_smart_tv</t>
  </si>
  <si>
    <t>exps_with_userid</t>
  </si>
  <si>
    <t>uniqs</t>
  </si>
  <si>
    <t>exps_with_advid</t>
  </si>
  <si>
    <t>exps_with_advid_and_userid</t>
  </si>
  <si>
    <t>exps_with_stableid</t>
  </si>
  <si>
    <t>exps_with_stableid_and_userid</t>
  </si>
  <si>
    <t>conversions</t>
  </si>
  <si>
    <t>enriched_conversions</t>
  </si>
  <si>
    <t>isolateed_conversions</t>
  </si>
  <si>
    <t>ad_name</t>
  </si>
  <si>
    <t>target</t>
  </si>
  <si>
    <t>default_uniq_sz</t>
  </si>
  <si>
    <t>default_uniq_all</t>
  </si>
  <si>
    <t>default_total</t>
  </si>
  <si>
    <t>enriched_uniq_sz</t>
  </si>
  <si>
    <t>enriched_uniq_all</t>
  </si>
  <si>
    <t>enriched_total</t>
  </si>
  <si>
    <t>isolated_uniq_sz</t>
  </si>
  <si>
    <t>isolated_uniq_all</t>
  </si>
  <si>
    <t>isolated_total</t>
  </si>
  <si>
    <t>counter</t>
  </si>
  <si>
    <t>_device</t>
  </si>
  <si>
    <t>_ostype</t>
  </si>
  <si>
    <t>exp</t>
  </si>
  <si>
    <t>has_userid</t>
  </si>
  <si>
    <t>has_advid</t>
  </si>
  <si>
    <t>has_advid_and_userid</t>
  </si>
  <si>
    <t>has_stableid</t>
  </si>
  <si>
    <t>has_stableid_and_userid</t>
  </si>
  <si>
    <t>Desktop</t>
  </si>
  <si>
    <t>Mobile</t>
  </si>
  <si>
    <t>iOS</t>
  </si>
  <si>
    <t>WebMobile</t>
  </si>
  <si>
    <t>Android</t>
  </si>
  <si>
    <t>Other_mobile_OS</t>
  </si>
  <si>
    <t>Other</t>
  </si>
  <si>
    <t>SmartTV</t>
  </si>
  <si>
    <t>SITE_NAME</t>
  </si>
  <si>
    <t>AD 785718</t>
  </si>
  <si>
    <t>AD 781514</t>
  </si>
  <si>
    <t>3986651 Размещение (app2web)</t>
  </si>
  <si>
    <t>3928863 Размещение</t>
  </si>
  <si>
    <t>3928860 Размещение</t>
  </si>
  <si>
    <t>3994264 Размещение (app2web)</t>
  </si>
  <si>
    <t>4002019 Размещение (app2web)</t>
  </si>
  <si>
    <t>3928864 Размещение</t>
  </si>
  <si>
    <t>3928862 Размещение</t>
  </si>
  <si>
    <t>3952077 Размещение</t>
  </si>
  <si>
    <t>AD 785719</t>
  </si>
  <si>
    <t>AD 785720</t>
  </si>
  <si>
    <t>AD 785721</t>
  </si>
  <si>
    <t>AD 785722</t>
  </si>
  <si>
    <t>AD 785723</t>
  </si>
  <si>
    <t>AD 785724</t>
  </si>
  <si>
    <t>AD 785725</t>
  </si>
  <si>
    <t>AD 785726</t>
  </si>
  <si>
    <t>AD 785727</t>
  </si>
  <si>
    <t>AD 785728</t>
  </si>
  <si>
    <t>AD 785729</t>
  </si>
  <si>
    <t>AD 785730</t>
  </si>
  <si>
    <t>AD 785731</t>
  </si>
  <si>
    <t>AD 785732</t>
  </si>
  <si>
    <t>AD 785733</t>
  </si>
  <si>
    <t>AD 785734</t>
  </si>
  <si>
    <t>AD 785735</t>
  </si>
  <si>
    <t>AD 785736</t>
  </si>
  <si>
    <t>AD 785737</t>
  </si>
  <si>
    <t>AD 785738</t>
  </si>
  <si>
    <t>AD 785739</t>
  </si>
  <si>
    <t>AD 785740</t>
  </si>
  <si>
    <t>AD 785741</t>
  </si>
  <si>
    <t>AD 785742</t>
  </si>
  <si>
    <t>AD 785743</t>
  </si>
  <si>
    <t>AD 785744</t>
  </si>
  <si>
    <t>AD 785745</t>
  </si>
  <si>
    <t>AD 785746</t>
  </si>
  <si>
    <t>AD 785747</t>
  </si>
  <si>
    <t>AD 785748</t>
  </si>
  <si>
    <t>3983418 Размещение</t>
  </si>
  <si>
    <t>Размещение (Источник)</t>
  </si>
  <si>
    <t>Цепочки конверсий (компактные)</t>
  </si>
  <si>
    <t>В таблице представены топ 20 цепочек для каждой сайтзоны.</t>
  </si>
  <si>
    <t>Цепочки были скомпанованы - удалены повторяющиеся идущие подряд источники</t>
  </si>
  <si>
    <t>Цепочки построены на основании enriched конверсий, т.е. с учетом stableid</t>
  </si>
  <si>
    <t>[(781514,3928864),(781514,3928862),(781514,3928864),(781514,3928862),(781514,3928864),(781514,3928862),(781514,3928863)]</t>
  </si>
  <si>
    <t>[(785718,3986651),(785718,3994264)]</t>
  </si>
  <si>
    <t>[(781514,3928864),(781514,3928862)]</t>
  </si>
  <si>
    <t>[(785718,4002019),(785718,3994264)]</t>
  </si>
  <si>
    <t>[(781514,3928862),(781514,3928863)]</t>
  </si>
  <si>
    <t>[(781514,3928863),(781514,3928864)]</t>
  </si>
  <si>
    <t>[(781514,3928864),(781514,3928863)]</t>
  </si>
  <si>
    <t>[(781514,3928860),(781514,3952077)]</t>
  </si>
  <si>
    <t>[(781514,3928862),(781514,3928864)]</t>
  </si>
  <si>
    <t>[(781514,3928864),(781514,3928863),(781514,3928864),(781514,3928863),(781514,3928864),(781514,3928863),(781514,3928864)]</t>
  </si>
  <si>
    <t>[(781514,3928864),(781514,3928862),(781514,3928863)]</t>
  </si>
  <si>
    <t>Цепочка - цепочка видимых (ad, profile). Отображены последние 10 увиденных в рамках выбранного окна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</si>
</sst>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 &quot;#,##0.00&quot;   &quot;;&quot;-&quot;#,##0.00&quot;   &quot;;&quot; -&quot;00&quot;   &quot;;&quot; &quot;@&quot; &quot;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8"/>
      <color rgb="FF0078D7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2"/>
      <color rgb="FF0078D7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sz val="14"/>
      <color rgb="FFFFFFFF"/>
      <name val="Calibri"/>
      <family val="2"/>
    </font>
    <font>
      <b/>
      <sz val="14"/>
      <color rgb="FFFFFFFF"/>
      <name val="Calibri"/>
      <family val="2"/>
    </font>
    <font>
      <sz val="11"/>
      <color rgb="FF808080"/>
      <name val="Calibri"/>
      <family val="2"/>
    </font>
    <font>
      <b/>
      <sz val="14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4"/>
      <color rgb="FF0078D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8D2F5"/>
        <bgColor rgb="FF78D2F5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164" fontId="6" fillId="0" borderId="0"/>
    <xf numFmtId="0" fontId="6" fillId="0" borderId="0"/>
    <xf numFmtId="0" fontId="4" fillId="0" borderId="0"/>
    <xf numFmtId="9" fontId="4" fillId="0" borderId="0"/>
    <xf numFmtId="164" fontId="6" fillId="0" borderId="0"/>
    <xf numFmtId="9" fontId="4" fillId="0" borderId="0"/>
  </cellStyleXfs>
  <cellXfs count="70">
    <xf numFmtId="0" fontId="0" fillId="0" borderId="0" xfId="0"/>
    <xf numFmtId="9" fontId="0" fillId="0" borderId="0" xfId="0" applyNumberFormat="1"/>
    <xf numFmtId="0" fontId="3" fillId="0" borderId="0" xfId="1" applyFont="1"/>
    <xf numFmtId="3" fontId="10" fillId="2" borderId="0" xfId="3" applyNumberFormat="1" applyFont="1" applyFill="1" applyAlignment="1">
      <alignment horizontal="right" vertical="center"/>
    </xf>
    <xf numFmtId="3" fontId="11" fillId="2" borderId="0" xfId="3" applyNumberFormat="1" applyFont="1" applyFill="1" applyAlignment="1">
      <alignment horizontal="right" vertical="center"/>
    </xf>
    <xf numFmtId="0" fontId="6" fillId="0" borderId="0" xfId="4"/>
    <xf numFmtId="0" fontId="7" fillId="0" borderId="0" xfId="4" applyFont="1"/>
    <xf numFmtId="0" fontId="8" fillId="0" borderId="0" xfId="4" applyFont="1" applyAlignment="1">
      <alignment horizontal="right"/>
    </xf>
    <xf numFmtId="0" fontId="8" fillId="0" borderId="0" xfId="4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vertical="center"/>
    </xf>
    <xf numFmtId="0" fontId="6" fillId="0" borderId="0" xfId="4" applyAlignment="1">
      <alignment vertical="center"/>
    </xf>
    <xf numFmtId="14" fontId="8" fillId="0" borderId="0" xfId="4" applyNumberFormat="1" applyFont="1" applyAlignment="1">
      <alignment horizontal="left" vertical="center"/>
    </xf>
    <xf numFmtId="0" fontId="6" fillId="0" borderId="0" xfId="4" applyAlignment="1">
      <alignment horizontal="right" vertical="center"/>
    </xf>
    <xf numFmtId="0" fontId="6" fillId="0" borderId="0" xfId="4" applyAlignment="1">
      <alignment horizontal="left" vertical="center"/>
    </xf>
    <xf numFmtId="0" fontId="9" fillId="0" borderId="0" xfId="4" applyFont="1" applyAlignment="1">
      <alignment horizontal="left"/>
    </xf>
    <xf numFmtId="0" fontId="9" fillId="0" borderId="0" xfId="4" applyFont="1"/>
    <xf numFmtId="0" fontId="10" fillId="2" borderId="0" xfId="4" applyFont="1" applyFill="1" applyAlignment="1">
      <alignment vertical="center"/>
    </xf>
    <xf numFmtId="9" fontId="8" fillId="0" borderId="0" xfId="6" applyFont="1"/>
    <xf numFmtId="9" fontId="13" fillId="0" borderId="0" xfId="6" applyFont="1"/>
    <xf numFmtId="3" fontId="0" fillId="4" borderId="4" xfId="0" applyNumberFormat="1" applyFill="1" applyBorder="1"/>
    <xf numFmtId="0" fontId="0" fillId="4" borderId="5" xfId="0" applyFill="1" applyBorder="1"/>
    <xf numFmtId="3" fontId="0" fillId="4" borderId="5" xfId="0" applyNumberFormat="1" applyFill="1" applyBorder="1"/>
    <xf numFmtId="0" fontId="15" fillId="0" borderId="0" xfId="4" applyFont="1"/>
    <xf numFmtId="0" fontId="8" fillId="0" borderId="0" xfId="4" applyFont="1"/>
    <xf numFmtId="3" fontId="14" fillId="5" borderId="5" xfId="0" applyNumberFormat="1" applyFont="1" applyFill="1" applyBorder="1"/>
    <xf numFmtId="3" fontId="14" fillId="3" borderId="0" xfId="0" applyNumberFormat="1" applyFont="1" applyFill="1"/>
    <xf numFmtId="3" fontId="14" fillId="3" borderId="3" xfId="0" applyNumberFormat="1" applyFont="1" applyFill="1" applyBorder="1"/>
    <xf numFmtId="3" fontId="17" fillId="3" borderId="3" xfId="0" applyNumberFormat="1" applyFont="1" applyFill="1" applyBorder="1"/>
    <xf numFmtId="3" fontId="0" fillId="0" borderId="0" xfId="0" applyNumberFormat="1"/>
    <xf numFmtId="3" fontId="0" fillId="0" borderId="4" xfId="0" applyNumberFormat="1" applyBorder="1"/>
    <xf numFmtId="0" fontId="0" fillId="0" borderId="9" xfId="0" applyBorder="1"/>
    <xf numFmtId="3" fontId="0" fillId="4" borderId="9" xfId="0" applyNumberFormat="1" applyFill="1" applyBorder="1"/>
    <xf numFmtId="49" fontId="0" fillId="0" borderId="0" xfId="0" applyNumberFormat="1" applyAlignment="1">
      <alignment horizontal="right"/>
    </xf>
    <xf numFmtId="0" fontId="0" fillId="0" borderId="5" xfId="0" applyBorder="1"/>
    <xf numFmtId="0" fontId="0" fillId="0" borderId="0" xfId="0" applyAlignment="1">
      <alignment wrapText="1"/>
    </xf>
    <xf numFmtId="3" fontId="14" fillId="3" borderId="1" xfId="0" applyNumberFormat="1" applyFont="1" applyFill="1" applyBorder="1" applyAlignment="1">
      <alignment wrapText="1"/>
    </xf>
    <xf numFmtId="3" fontId="14" fillId="3" borderId="2" xfId="0" applyNumberFormat="1" applyFont="1" applyFill="1" applyBorder="1" applyAlignment="1">
      <alignment wrapText="1"/>
    </xf>
    <xf numFmtId="3" fontId="14" fillId="5" borderId="9" xfId="0" applyNumberFormat="1" applyFont="1" applyFill="1" applyBorder="1"/>
    <xf numFmtId="3" fontId="14" fillId="3" borderId="3" xfId="0" applyNumberFormat="1" applyFont="1" applyFill="1" applyBorder="1" applyAlignment="1">
      <alignment horizontal="center" vertical="center" wrapText="1"/>
    </xf>
    <xf numFmtId="3" fontId="0" fillId="4" borderId="6" xfId="0" applyNumberForma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3" fontId="0" fillId="4" borderId="4" xfId="0" applyNumberFormat="1" applyFill="1" applyBorder="1" applyAlignment="1">
      <alignment vertical="center"/>
    </xf>
    <xf numFmtId="3" fontId="1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0" fontId="0" fillId="0" borderId="0" xfId="0" pivotButton="1"/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8" fillId="0" borderId="0" xfId="4" applyFont="1" applyAlignment="1">
      <alignment horizontal="left"/>
    </xf>
    <xf numFmtId="0" fontId="16" fillId="0" borderId="0" xfId="5" applyFont="1"/>
    <xf numFmtId="0" fontId="6" fillId="0" borderId="0" xfId="4" applyAlignment="1">
      <alignment horizontal="right"/>
    </xf>
    <xf numFmtId="0" fontId="5" fillId="0" borderId="0" xfId="0" applyFont="1"/>
    <xf numFmtId="0" fontId="1" fillId="0" borderId="0" xfId="0" pivotButton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4" fillId="0" borderId="0" xfId="5"/>
    <xf numFmtId="0" fontId="14" fillId="3" borderId="10" xfId="0" applyFont="1" applyFill="1" applyBorder="1" applyAlignment="1">
      <alignment horizontal="center" vertical="center" wrapText="1"/>
    </xf>
    <xf numFmtId="3" fontId="14" fillId="3" borderId="10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3" fontId="0" fillId="4" borderId="1" xfId="0" applyNumberFormat="1" applyFill="1" applyBorder="1"/>
    <xf numFmtId="0" fontId="14" fillId="3" borderId="10" xfId="0" applyFont="1" applyFill="1" applyBorder="1" applyAlignment="1">
      <alignment horizontal="center" vertical="center"/>
    </xf>
    <xf numFmtId="3" fontId="19" fillId="4" borderId="0" xfId="0" applyNumberFormat="1" applyFont="1" applyFill="1"/>
    <xf numFmtId="0" fontId="20" fillId="3" borderId="10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1" xfId="0" applyBorder="1"/>
    <xf numFmtId="0" fontId="0" fillId="0" borderId="0" xfId="0" applyNumberFormat="1"/>
  </cellXfs>
  <cellStyles count="9">
    <cellStyle name="Обычный" xfId="0" builtinId="0"/>
    <cellStyle name="Обычный 2" xfId="1" xr:uid="{00000000-0005-0000-0000-000001000000}"/>
    <cellStyle name="Обычный 2 2" xfId="4" xr:uid="{00000000-0005-0000-0000-000004000000}"/>
    <cellStyle name="Обычный 3" xfId="2" xr:uid="{00000000-0005-0000-0000-000002000000}"/>
    <cellStyle name="Обычный 4" xfId="5" xr:uid="{00000000-0005-0000-0000-000005000000}"/>
    <cellStyle name="Процентный 2" xfId="6" xr:uid="{00000000-0005-0000-0000-000006000000}"/>
    <cellStyle name="Процентный 2 2" xfId="8" xr:uid="{00000000-0005-0000-0000-000008000000}"/>
    <cellStyle name="Финансовый 2" xfId="3" xr:uid="{00000000-0005-0000-0000-000003000000}"/>
    <cellStyle name="Финансовый 2 2" xfId="7" xr:uid="{00000000-0005-0000-0000-000007000000}"/>
  </cellStyles>
  <dxfs count="141">
    <dxf>
      <fill>
        <patternFill patternType="solid">
          <bgColor theme="4" tint="0.39997558519241921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>
          <fgColor theme="4"/>
          <bgColor theme="4"/>
        </patternFill>
      </fill>
    </dxf>
    <dxf>
      <font>
        <b/>
        <color theme="0"/>
      </font>
      <numFmt numFmtId="3" formatCode="#,##0"/>
      <fill>
        <patternFill>
          <fgColor theme="4"/>
          <bgColor theme="4"/>
        </patternFill>
      </fill>
    </dxf>
    <dxf>
      <font>
        <b/>
        <color theme="0"/>
      </font>
      <numFmt numFmtId="3" formatCode="#,##0"/>
      <fill>
        <patternFill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  <alignment horizontal="center" vertical="center" wrapText="1"/>
    </dxf>
    <dxf>
      <font>
        <b/>
      </font>
      <alignment horizontal="center" vertical="center" wrapText="1"/>
    </dxf>
    <dxf>
      <font>
        <b/>
      </font>
      <alignment horizontal="center" vertical="center" wrapText="1"/>
    </dxf>
    <dxf>
      <font>
        <b/>
      </font>
      <alignment horizontal="center" vertical="center" wrapText="1"/>
    </dxf>
    <dxf>
      <alignment wrapText="1"/>
    </dxf>
    <dxf>
      <alignment wrapText="1"/>
    </dxf>
    <dxf>
      <alignment wrapText="1"/>
    </dxf>
    <dxf>
      <numFmt numFmtId="3" formatCode="#,##0"/>
    </dxf>
    <dxf>
      <numFmt numFmtId="3" formatCode="#,##0"/>
    </dxf>
    <dxf>
      <numFmt numFmtId="3" formatCode="#,##0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center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  <alignment wrapText="1"/>
    </dxf>
    <dxf>
      <border outline="0">
        <bottom style="thin">
          <color theme="4" tint="0.39997558519241921"/>
        </bottom>
      </border>
    </dxf>
    <dxf>
      <font>
        <b/>
        <strike val="0"/>
        <condense val="0"/>
        <extend val="0"/>
        <outline val="0"/>
        <shadow val="0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theme="4"/>
          <bgColor theme="4"/>
        </patternFill>
      </fill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</border>
    </dxf>
    <dxf>
      <border outline="0">
        <top style="thin">
          <color theme="4"/>
        </top>
        <bottom style="thin">
          <color theme="4"/>
        </bottom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theme="4"/>
        </bottom>
      </border>
    </dxf>
    <dxf>
      <font>
        <b/>
        <strike val="0"/>
        <condense val="0"/>
        <extend val="0"/>
        <outline val="0"/>
        <shadow val="0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wrapText="1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theme="4"/>
        </bottom>
      </border>
    </dxf>
    <dxf>
      <font>
        <b/>
        <strike val="0"/>
        <condense val="0"/>
        <extend val="0"/>
        <outline val="0"/>
        <shadow val="0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wrapText="1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theme="4"/>
        </bottom>
      </border>
    </dxf>
    <dxf>
      <font>
        <b/>
        <strike val="0"/>
        <condense val="0"/>
        <extend val="0"/>
        <outline val="0"/>
        <shadow val="0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wrapText="1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  <alignment wrapText="1"/>
    </dxf>
    <dxf>
      <alignment vertic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numFmt numFmtId="3" formatCode="#,##0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  <alignment horizontal="center" vertical="center"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>
          <fgColor theme="4"/>
          <bgColor theme="4"/>
        </patternFill>
      </fill>
    </dxf>
    <dxf>
      <font>
        <b/>
        <color theme="0"/>
      </font>
      <numFmt numFmtId="3" formatCode="#,##0"/>
      <fill>
        <patternFill>
          <fgColor theme="4"/>
          <bgColor theme="4"/>
        </patternFill>
      </fill>
    </dxf>
    <dxf>
      <font>
        <b/>
        <color theme="0"/>
      </font>
      <numFmt numFmtId="3" formatCode="#,##0"/>
      <fill>
        <patternFill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ill>
        <patternFill patternType="solid">
          <bgColor theme="4" tint="0.39997558519241921"/>
        </patternFill>
      </fill>
    </dxf>
    <dxf>
      <numFmt numFmtId="3" formatCode="#,##0"/>
    </dxf>
    <dxf>
      <numFmt numFmtId="3" formatCode="#,##0"/>
    </dxf>
    <dxf>
      <alignment wrapText="1"/>
    </dxf>
    <dxf>
      <alignment wrapText="1"/>
    </dxf>
    <dxf>
      <alignment wrapText="1"/>
    </dxf>
    <dxf>
      <font>
        <b/>
      </font>
      <alignment horizontal="center" vertical="center" wrapText="1"/>
    </dxf>
    <dxf>
      <font>
        <b/>
      </font>
      <alignment horizontal="center" vertical="center" wrapText="1"/>
    </dxf>
    <dxf>
      <font>
        <b/>
      </font>
      <alignment horizontal="center" vertical="center" wrapText="1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fill>
        <patternFill>
          <bgColor theme="0"/>
        </patternFill>
      </fill>
    </dxf>
    <dxf>
      <fill>
        <patternFill>
          <bgColor theme="0"/>
        </patternFill>
      </fill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/>
      </border>
    </dxf>
    <dxf>
      <font>
        <color theme="1"/>
      </font>
      <fill>
        <patternFill>
          <bgColor theme="0"/>
        </patternFill>
      </fill>
      <border>
        <top style="thin">
          <color theme="4"/>
        </top>
        <bottom style="thin">
          <color theme="4"/>
        </bottom>
        <horizontal style="thin">
          <color theme="4"/>
        </horizontal>
      </border>
    </dxf>
  </dxfs>
  <tableStyles count="1" defaultTableStyle="TableStyleMedium2" defaultPivotStyle="PivotStyleLight16">
    <tableStyle name="PivotStyleMedium9 2" table="0" count="10" xr9:uid="{00000000-0011-0000-FFFF-FFFF00000000}">
      <tableStyleElement type="wholeTable" dxfId="140"/>
      <tableStyleElement type="headerRow" dxfId="139"/>
      <tableStyleElement type="totalRow" dxfId="138"/>
      <tableStyleElement type="firstRowStripe" dxfId="137"/>
      <tableStyleElement type="secondRowStripe" dxfId="136"/>
      <tableStyleElement type="firstColumnStripe" dxfId="135"/>
      <tableStyleElement type="firstSubtotalRow" dxfId="134"/>
      <tableStyleElement type="secondSubtotalRow" dxfId="133"/>
      <tableStyleElement type="pageFieldLabels" dxfId="132"/>
      <tableStyleElement type="pageFieldValues" dxfId="1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95478" cy="27622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247650"/>
          <a:ext cx="1895478" cy="276221"/>
        </a:xfrm>
        <a:prstGeom prst="rect">
          <a:avLst/>
        </a:prstGeom>
        <a:noFill/>
        <a:ln>
          <a:noFill/>
          <a:prstDash val="solid"/>
        </a:ln>
      </xdr:spPr>
    </xdr:pic>
    <xdr:clientData/>
  </xdr:oneCellAnchor>
  <xdr:oneCellAnchor>
    <xdr:from>
      <xdr:col>1</xdr:col>
      <xdr:colOff>0</xdr:colOff>
      <xdr:row>1</xdr:row>
      <xdr:rowOff>0</xdr:rowOff>
    </xdr:from>
    <xdr:ext cx="1895478" cy="276221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247650"/>
          <a:ext cx="1895478" cy="276221"/>
        </a:xfrm>
        <a:prstGeom prst="rect">
          <a:avLst/>
        </a:prstGeom>
        <a:noFill/>
        <a:ln>
          <a:noFill/>
          <a:prstDash val="solid"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680.782150231484" createdVersion="5" refreshedVersion="7" minRefreshableVersion="3" recordCount="16" xr:uid="{00000000-000A-0000-FFFF-FFFF0F000000}">
  <cacheSource type="worksheet">
    <worksheetSource name="conversions_source"/>
  </cacheSource>
  <cacheFields count="17">
    <cacheField name="ad" numFmtId="0">
      <sharedItems containsSemiMixedTypes="0" containsString="0" containsNumber="1" containsInteger="1" minValue="781514" maxValue="793911" count="3">
        <n v="781514"/>
        <n v="785718"/>
        <n v="793911" u="1"/>
      </sharedItems>
    </cacheField>
    <cacheField name="ad_name" numFmtId="0">
      <sharedItems/>
    </cacheField>
    <cacheField name="profile" numFmtId="0">
      <sharedItems containsBlank="1" count="17">
        <s v="3928863 Размещение"/>
        <s v="3928860 Размещение"/>
        <s v="3994264 Размещение (app2web)"/>
        <s v="4002019 Размещение (app2web)"/>
        <s v="3928864 Размещение"/>
        <s v="3928862 Размещение"/>
        <s v="3986651 Размещение (app2web)"/>
        <s v="3952077 Размещение"/>
        <s v="4002019 Byyd dress 3D (app2web)" u="1"/>
        <m u="1"/>
        <s v="3928862 TheBlueprint" u="1"/>
        <s v="3952077 GoTech" u="1"/>
        <s v="3994264 Byyd Premium (app2web)" u="1"/>
        <s v="3928860 Buzzoola" u="1"/>
        <s v="3928864 TheSymbol" u="1"/>
        <s v="3986651 Byyd Studio (app2web)" u="1"/>
        <s v="3928863 MarieClarie" u="1"/>
      </sharedItems>
    </cacheField>
    <cacheField name="target" numFmtId="0">
      <sharedItems containsMixedTypes="1" containsNumber="1" containsInteger="1" minValue="0" maxValue="4" count="7">
        <s v="1 Покупка"/>
        <s v="0 default"/>
        <n v="0" u="1"/>
        <n v="3" u="1"/>
        <n v="4" u="1"/>
        <n v="2" u="1"/>
        <n v="1" u="1"/>
      </sharedItems>
    </cacheField>
    <cacheField name="default_uniq_sz" numFmtId="0">
      <sharedItems containsSemiMixedTypes="0" containsString="0" containsNumber="1" containsInteger="1" minValue="0" maxValue="713"/>
    </cacheField>
    <cacheField name="default_uniq_all" numFmtId="0">
      <sharedItems containsSemiMixedTypes="0" containsString="0" containsNumber="1" containsInteger="1" minValue="0" maxValue="713"/>
    </cacheField>
    <cacheField name="default_total" numFmtId="0">
      <sharedItems containsSemiMixedTypes="0" containsString="0" containsNumber="1" containsInteger="1" minValue="0" maxValue="5477"/>
    </cacheField>
    <cacheField name="enriched_uniq_sz" numFmtId="0">
      <sharedItems containsSemiMixedTypes="0" containsString="0" containsNumber="1" containsInteger="1" minValue="1" maxValue="715"/>
    </cacheField>
    <cacheField name="enriched_uniq_all" numFmtId="0">
      <sharedItems containsSemiMixedTypes="0" containsString="0" containsNumber="1" containsInteger="1" minValue="0" maxValue="715"/>
    </cacheField>
    <cacheField name="enriched_total" numFmtId="0">
      <sharedItems containsSemiMixedTypes="0" containsString="0" containsNumber="1" containsInteger="1" minValue="1" maxValue="5482"/>
    </cacheField>
    <cacheField name="isolated_uniq_sz" numFmtId="0">
      <sharedItems containsSemiMixedTypes="0" containsString="0" containsNumber="1" containsInteger="1" minValue="0" maxValue="181"/>
    </cacheField>
    <cacheField name="isolated_uniq_all" numFmtId="0">
      <sharedItems containsSemiMixedTypes="0" containsString="0" containsNumber="1" containsInteger="1" minValue="0" maxValue="181"/>
    </cacheField>
    <cacheField name="isolated_total" numFmtId="0">
      <sharedItems containsSemiMixedTypes="0" containsString="0" containsNumber="1" containsInteger="1" minValue="0" maxValue="723"/>
    </cacheField>
    <cacheField name="counter" numFmtId="0">
      <sharedItems containsSemiMixedTypes="0" containsString="0" containsNumber="1" containsInteger="1" minValue="1" maxValue="1"/>
    </cacheField>
    <cacheField name="_default_uniq" numFmtId="0" formula=" IF(counter= 1,default_uniq_sz,default_uniq_all)" databaseField="0"/>
    <cacheField name="_enriched_uniq " numFmtId="0" formula=" IF(counter= 1,enriched_uniq_sz,enriched_uniq_all)" databaseField="0"/>
    <cacheField name="_isolated_uniq " numFmtId="0" formula=" IF(counter= 1,isolated_uniq_sz,isolated_uniq_all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680.782150347222" createdVersion="5" refreshedVersion="7" minRefreshableVersion="3" recordCount="9" xr:uid="{00000000-000A-0000-FFFF-FFFF13000000}">
  <cacheSource type="worksheet">
    <worksheetSource name="media_table_source"/>
  </cacheSource>
  <cacheFields count="16">
    <cacheField name="ad" numFmtId="0">
      <sharedItems containsSemiMixedTypes="0" containsString="0" containsNumber="1" containsInteger="1" minValue="779435" maxValue="785718" count="3">
        <n v="781514"/>
        <n v="785718"/>
        <n v="779435" u="1"/>
      </sharedItems>
    </cacheField>
    <cacheField name="profile" numFmtId="0">
      <sharedItems containsBlank="1" count="33">
        <s v="3928860 Размещение"/>
        <s v="3928862 Размещение"/>
        <s v="3928863 Размещение"/>
        <s v="3928864 Размещение"/>
        <s v="3952077 Размещение"/>
        <s v="3983418 Размещение"/>
        <s v="3986651 Размещение (app2web)"/>
        <s v="3994264 Размещение (app2web)"/>
        <s v="4002019 Размещение (app2web)"/>
        <s v="4002019 Byyd dress 3D (app2web)" u="1"/>
        <m u="1"/>
        <s v="3983418 Byyd" u="1"/>
        <s v="3928862 TheBlueprint" u="1"/>
        <s v="3898140 byyd_in-stream_ss24" u="1"/>
        <s v="3918146 hybrid_in-stream_evening" u="1"/>
        <s v="3952077 GoTech" u="1"/>
        <s v="3994264 Byyd Premium (app2web)" u="1"/>
        <s v="3918147 vk_in-stream_evening" u="1"/>
        <s v="3983418  Размещение" u="1"/>
        <s v="3952077  Размещение" u="1"/>
        <s v="3902810 byyd_in-stream_ss24_video1" u="1"/>
        <s v="4002019  Размещение (app2web)" u="1"/>
        <s v="3928860 Buzzoola" u="1"/>
        <s v="3928864 TheSymbol" u="1"/>
        <s v="3986651 Byyd Studio (app2web)" u="1"/>
        <s v="3928860  Размещение" u="1"/>
        <s v="3928862  Размещение" u="1"/>
        <s v="3928863  Размещение" u="1"/>
        <s v="3928864  Размещение" u="1"/>
        <s v="3928863 MarieClarie" u="1"/>
        <s v="3898139 hybrid_in-stream_ss24" u="1"/>
        <s v="3902811 byyd_in-stream_ss24_video2" u="1"/>
        <s v="3994264  Размещение (app2web)" u="1"/>
      </sharedItems>
    </cacheField>
    <cacheField name="exps" numFmtId="0">
      <sharedItems containsSemiMixedTypes="0" containsString="0" containsNumber="1" containsInteger="1" minValue="47053" maxValue="1813337"/>
    </cacheField>
    <cacheField name="exps_mobile" numFmtId="0">
      <sharedItems containsSemiMixedTypes="0" containsString="0" containsNumber="1" containsInteger="1" minValue="47009" maxValue="1210773"/>
    </cacheField>
    <cacheField name="in_app" numFmtId="0">
      <sharedItems containsSemiMixedTypes="0" containsString="0" containsNumber="1" containsInteger="1" minValue="6" maxValue="25620"/>
    </cacheField>
    <cacheField name="exps_webview" numFmtId="0">
      <sharedItems containsSemiMixedTypes="0" containsString="0" containsNumber="1" containsInteger="1" minValue="3910" maxValue="657982"/>
    </cacheField>
    <cacheField name="exps_smart_tv" numFmtId="0">
      <sharedItems containsSemiMixedTypes="0" containsString="0" containsNumber="1" containsInteger="1" minValue="11" maxValue="7351"/>
    </cacheField>
    <cacheField name="exps_with_userid" numFmtId="0">
      <sharedItems containsSemiMixedTypes="0" containsString="0" containsNumber="1" containsInteger="1" minValue="1896" maxValue="1070873"/>
    </cacheField>
    <cacheField name="uniqs" numFmtId="0">
      <sharedItems containsSemiMixedTypes="0" containsString="0" containsNumber="1" containsInteger="1" minValue="1763" maxValue="575712"/>
    </cacheField>
    <cacheField name="exps_with_advid" numFmtId="0">
      <sharedItems containsSemiMixedTypes="0" containsString="0" containsNumber="1" containsInteger="1" minValue="0" maxValue="667676"/>
    </cacheField>
    <cacheField name="exps_with_advid_and_userid" numFmtId="0">
      <sharedItems containsSemiMixedTypes="0" containsString="0" containsNumber="1" containsInteger="1" minValue="0" maxValue="667676"/>
    </cacheField>
    <cacheField name="exps_with_stableid" numFmtId="0">
      <sharedItems containsSemiMixedTypes="0" containsString="0" containsNumber="1" containsInteger="1" minValue="24118" maxValue="468236"/>
    </cacheField>
    <cacheField name="exps_with_stableid_and_userid" numFmtId="0">
      <sharedItems containsSemiMixedTypes="0" containsString="0" containsNumber="1" containsInteger="1" minValue="1005" maxValue="468236"/>
    </cacheField>
    <cacheField name="conversions" numFmtId="0">
      <sharedItems containsSemiMixedTypes="0" containsString="0" containsNumber="1" containsInteger="1" minValue="0" maxValue="5484"/>
    </cacheField>
    <cacheField name="enriched_conversions" numFmtId="0">
      <sharedItems containsSemiMixedTypes="0" containsString="0" containsNumber="1" containsInteger="1" minValue="0" maxValue="5489"/>
    </cacheField>
    <cacheField name="isolateed_conversions" numFmtId="0">
      <sharedItems containsSemiMixedTypes="0" containsString="0" containsNumber="1" containsInteger="1" minValue="0" maxValue="7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680.782150347222" createdVersion="5" refreshedVersion="7" minRefreshableVersion="3" recordCount="96" xr:uid="{00000000-000A-0000-FFFF-FFFF1A000000}">
  <cacheSource type="worksheet">
    <worksheetSource name="media_table_device_source"/>
  </cacheSource>
  <cacheFields count="16">
    <cacheField name="ad" numFmtId="0">
      <sharedItems containsSemiMixedTypes="0" containsString="0" containsNumber="1" containsInteger="1" minValue="779435" maxValue="793911" count="4">
        <n v="781514"/>
        <n v="785718"/>
        <n v="779435" u="1"/>
        <n v="793911" u="1"/>
      </sharedItems>
    </cacheField>
    <cacheField name="ad_name" numFmtId="0">
      <sharedItems/>
    </cacheField>
    <cacheField name="profile" numFmtId="0">
      <sharedItems containsBlank="1" count="25">
        <s v="3928860 Размещение"/>
        <s v="3928862 Размещение"/>
        <s v="3928863 Размещение"/>
        <s v="3928864 Размещение"/>
        <s v="3952077 Размещение"/>
        <s v="3983418 Размещение"/>
        <s v="3986651 Размещение (app2web)"/>
        <s v="3994264 Размещение (app2web)"/>
        <s v="4002019 Размещение (app2web)"/>
        <s v="4002019 Byyd dress 3D (app2web)" u="1"/>
        <m u="1"/>
        <s v="3983418 Byyd" u="1"/>
        <s v="3928862 TheBlueprint" u="1"/>
        <s v="3898140 byyd_in-stream_ss24" u="1"/>
        <s v="3918146 hybrid_in-stream_evening" u="1"/>
        <s v="3952077 GoTech" u="1"/>
        <s v="3994264 Byyd Premium (app2web)" u="1"/>
        <s v="3918147 vk_in-stream_evening" u="1"/>
        <s v="3902810 byyd_in-stream_ss24_video1" u="1"/>
        <s v="3928860 Buzzoola" u="1"/>
        <s v="3928864 TheSymbol" u="1"/>
        <s v="3986651 Byyd Studio (app2web)" u="1"/>
        <s v="3928863 MarieClarie" u="1"/>
        <s v="3898139 hybrid_in-stream_ss24" u="1"/>
        <s v="3902811 byyd_in-stream_ss24_video2" u="1"/>
      </sharedItems>
    </cacheField>
    <cacheField name="_device" numFmtId="0">
      <sharedItems containsBlank="1" count="5">
        <s v="Desktop"/>
        <s v="Mobile"/>
        <s v="Other"/>
        <s v="SmartTV"/>
        <m u="1"/>
      </sharedItems>
    </cacheField>
    <cacheField name="_ostype" numFmtId="0">
      <sharedItems containsBlank="1" count="6">
        <s v="Desktop"/>
        <s v="Android"/>
        <s v="Other_mobile_OS"/>
        <s v="iOS"/>
        <s v="Other"/>
        <m u="1"/>
      </sharedItems>
    </cacheField>
    <cacheField name="webtype" numFmtId="0">
      <sharedItems containsBlank="1" count="6">
        <s v="Desktop"/>
        <s v="In-App"/>
        <s v="WebMobile"/>
        <s v="WebView"/>
        <s v="Other"/>
        <m u="1"/>
      </sharedItems>
    </cacheField>
    <cacheField name="exp" numFmtId="0">
      <sharedItems containsSemiMixedTypes="0" containsString="0" containsNumber="1" containsInteger="1" minValue="1" maxValue="789662"/>
    </cacheField>
    <cacheField name="has_userid" numFmtId="0">
      <sharedItems containsSemiMixedTypes="0" containsString="0" containsNumber="1" containsInteger="1" minValue="0" maxValue="654475"/>
    </cacheField>
    <cacheField name="uniqs" numFmtId="0">
      <sharedItems containsSemiMixedTypes="0" containsString="0" containsNumber="1" containsInteger="1" minValue="0" maxValue="549203"/>
    </cacheField>
    <cacheField name="has_advid" numFmtId="0">
      <sharedItems containsSemiMixedTypes="0" containsString="0" containsNumber="1" containsInteger="1" minValue="0" maxValue="654475"/>
    </cacheField>
    <cacheField name="has_advid_and_userid" numFmtId="0">
      <sharedItems containsSemiMixedTypes="0" containsString="0" containsNumber="1" containsInteger="1" minValue="0" maxValue="654475"/>
    </cacheField>
    <cacheField name="has_stableid" numFmtId="0">
      <sharedItems containsSemiMixedTypes="0" containsString="0" containsNumber="1" containsInteger="1" minValue="0" maxValue="460340"/>
    </cacheField>
    <cacheField name="has_stableid_and_userid" numFmtId="0">
      <sharedItems containsSemiMixedTypes="0" containsString="0" containsNumber="1" containsInteger="1" minValue="0" maxValue="460340"/>
    </cacheField>
    <cacheField name="has_userid_proc" numFmtId="0" formula="has_userid/exp" databaseField="0"/>
    <cacheField name="has_match_proc" numFmtId="0" formula="IFERROR(#NAME?/has_userid, 0)" databaseField="0"/>
    <cacheField name="has_stableid_proc" numFmtId="0" formula="IFERROR(has_stableid_and_userid/has_userid, 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s v="AD 781514"/>
    <x v="0"/>
    <x v="0"/>
    <n v="6"/>
    <n v="0"/>
    <n v="8"/>
    <n v="6"/>
    <n v="0"/>
    <n v="8"/>
    <n v="1"/>
    <n v="0"/>
    <n v="1"/>
    <n v="1"/>
  </r>
  <r>
    <x v="0"/>
    <s v="AD 781514"/>
    <x v="1"/>
    <x v="1"/>
    <n v="117"/>
    <n v="117"/>
    <n v="858"/>
    <n v="117"/>
    <n v="117"/>
    <n v="858"/>
    <n v="7"/>
    <n v="7"/>
    <n v="17"/>
    <n v="1"/>
  </r>
  <r>
    <x v="1"/>
    <s v="AD 785718"/>
    <x v="2"/>
    <x v="0"/>
    <n v="0"/>
    <n v="0"/>
    <n v="0"/>
    <n v="1"/>
    <n v="0"/>
    <n v="1"/>
    <n v="1"/>
    <n v="0"/>
    <n v="1"/>
    <n v="1"/>
  </r>
  <r>
    <x v="1"/>
    <s v="AD 785718"/>
    <x v="3"/>
    <x v="0"/>
    <n v="0"/>
    <n v="0"/>
    <n v="0"/>
    <n v="1"/>
    <n v="0"/>
    <n v="2"/>
    <n v="1"/>
    <n v="0"/>
    <n v="2"/>
    <n v="1"/>
  </r>
  <r>
    <x v="0"/>
    <s v="AD 781514"/>
    <x v="4"/>
    <x v="0"/>
    <n v="4"/>
    <n v="0"/>
    <n v="5"/>
    <n v="4"/>
    <n v="0"/>
    <n v="5"/>
    <n v="0"/>
    <n v="0"/>
    <n v="0"/>
    <n v="1"/>
  </r>
  <r>
    <x v="1"/>
    <s v="AD 785718"/>
    <x v="2"/>
    <x v="1"/>
    <n v="2"/>
    <n v="2"/>
    <n v="6"/>
    <n v="150"/>
    <n v="150"/>
    <n v="491"/>
    <n v="148"/>
    <n v="148"/>
    <n v="485"/>
    <n v="1"/>
  </r>
  <r>
    <x v="0"/>
    <s v="AD 781514"/>
    <x v="5"/>
    <x v="0"/>
    <n v="2"/>
    <n v="0"/>
    <n v="4"/>
    <n v="2"/>
    <n v="0"/>
    <n v="4"/>
    <n v="0"/>
    <n v="0"/>
    <n v="0"/>
    <n v="1"/>
  </r>
  <r>
    <x v="0"/>
    <s v="AD 781514"/>
    <x v="0"/>
    <x v="1"/>
    <n v="509"/>
    <n v="509"/>
    <n v="5114"/>
    <n v="509"/>
    <n v="509"/>
    <n v="5115"/>
    <n v="22"/>
    <n v="22"/>
    <n v="249"/>
    <n v="1"/>
  </r>
  <r>
    <x v="0"/>
    <s v="AD 781514"/>
    <x v="5"/>
    <x v="1"/>
    <n v="241"/>
    <n v="241"/>
    <n v="2167"/>
    <n v="241"/>
    <n v="241"/>
    <n v="2167"/>
    <n v="10"/>
    <n v="10"/>
    <n v="39"/>
    <n v="1"/>
  </r>
  <r>
    <x v="1"/>
    <s v="AD 785718"/>
    <x v="6"/>
    <x v="0"/>
    <n v="0"/>
    <n v="0"/>
    <n v="0"/>
    <n v="3"/>
    <n v="0"/>
    <n v="4"/>
    <n v="3"/>
    <n v="0"/>
    <n v="4"/>
    <n v="1"/>
  </r>
  <r>
    <x v="0"/>
    <s v="AD 781514"/>
    <x v="7"/>
    <x v="0"/>
    <n v="7"/>
    <n v="0"/>
    <n v="7"/>
    <n v="7"/>
    <n v="0"/>
    <n v="7"/>
    <n v="1"/>
    <n v="0"/>
    <n v="1"/>
    <n v="1"/>
  </r>
  <r>
    <x v="1"/>
    <s v="AD 785718"/>
    <x v="6"/>
    <x v="1"/>
    <n v="5"/>
    <n v="5"/>
    <n v="21"/>
    <n v="186"/>
    <n v="186"/>
    <n v="744"/>
    <n v="181"/>
    <n v="181"/>
    <n v="723"/>
    <n v="1"/>
  </r>
  <r>
    <x v="0"/>
    <s v="AD 781514"/>
    <x v="4"/>
    <x v="1"/>
    <n v="481"/>
    <n v="481"/>
    <n v="4129"/>
    <n v="482"/>
    <n v="482"/>
    <n v="4134"/>
    <n v="35"/>
    <n v="35"/>
    <n v="240"/>
    <n v="1"/>
  </r>
  <r>
    <x v="1"/>
    <s v="AD 785718"/>
    <x v="3"/>
    <x v="1"/>
    <n v="0"/>
    <n v="0"/>
    <n v="0"/>
    <n v="84"/>
    <n v="84"/>
    <n v="370"/>
    <n v="84"/>
    <n v="84"/>
    <n v="370"/>
    <n v="1"/>
  </r>
  <r>
    <x v="0"/>
    <s v="AD 781514"/>
    <x v="7"/>
    <x v="1"/>
    <n v="713"/>
    <n v="713"/>
    <n v="5477"/>
    <n v="715"/>
    <n v="715"/>
    <n v="5482"/>
    <n v="33"/>
    <n v="33"/>
    <n v="217"/>
    <n v="1"/>
  </r>
  <r>
    <x v="0"/>
    <s v="AD 781514"/>
    <x v="1"/>
    <x v="0"/>
    <n v="5"/>
    <n v="0"/>
    <n v="6"/>
    <n v="5"/>
    <n v="0"/>
    <n v="6"/>
    <n v="0"/>
    <n v="0"/>
    <n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1813337"/>
    <n v="1016163"/>
    <n v="27"/>
    <n v="26179"/>
    <n v="7351"/>
    <n v="1070873"/>
    <n v="342889"/>
    <n v="0"/>
    <n v="0"/>
    <n v="99832"/>
    <n v="62389"/>
    <n v="864"/>
    <n v="864"/>
    <n v="17"/>
  </r>
  <r>
    <x v="0"/>
    <x v="1"/>
    <n v="317587"/>
    <n v="146455"/>
    <n v="69"/>
    <n v="8153"/>
    <n v="11"/>
    <n v="125729"/>
    <n v="36506"/>
    <n v="0"/>
    <n v="0"/>
    <n v="86260"/>
    <n v="66737"/>
    <n v="2171"/>
    <n v="2171"/>
    <n v="39"/>
  </r>
  <r>
    <x v="0"/>
    <x v="2"/>
    <n v="1546090"/>
    <n v="1210773"/>
    <n v="6"/>
    <n v="368492"/>
    <n v="64"/>
    <n v="682868"/>
    <n v="139815"/>
    <n v="0"/>
    <n v="0"/>
    <n v="88104"/>
    <n v="71174"/>
    <n v="5122"/>
    <n v="5123"/>
    <n v="250"/>
  </r>
  <r>
    <x v="0"/>
    <x v="3"/>
    <n v="420035"/>
    <n v="301977"/>
    <n v="6"/>
    <n v="3910"/>
    <n v="12"/>
    <n v="319807"/>
    <n v="55113"/>
    <n v="0"/>
    <n v="0"/>
    <n v="24118"/>
    <n v="23441"/>
    <n v="4134"/>
    <n v="4139"/>
    <n v="240"/>
  </r>
  <r>
    <x v="0"/>
    <x v="4"/>
    <n v="1321467"/>
    <n v="679524"/>
    <n v="15"/>
    <n v="19958"/>
    <n v="2304"/>
    <n v="714252"/>
    <n v="505023"/>
    <n v="0"/>
    <n v="0"/>
    <n v="43411"/>
    <n v="27059"/>
    <n v="5484"/>
    <n v="5489"/>
    <n v="218"/>
  </r>
  <r>
    <x v="1"/>
    <x v="5"/>
    <n v="47053"/>
    <n v="47009"/>
    <n v="951"/>
    <n v="46089"/>
    <n v="16"/>
    <n v="1896"/>
    <n v="1763"/>
    <n v="0"/>
    <n v="0"/>
    <n v="31121"/>
    <n v="1005"/>
    <n v="0"/>
    <n v="0"/>
    <n v="0"/>
  </r>
  <r>
    <x v="1"/>
    <x v="6"/>
    <n v="661534"/>
    <n v="660556"/>
    <n v="25620"/>
    <n v="635873"/>
    <n v="267"/>
    <n v="661534"/>
    <n v="575712"/>
    <n v="661528"/>
    <n v="661528"/>
    <n v="445819"/>
    <n v="445819"/>
    <n v="21"/>
    <n v="748"/>
    <n v="727"/>
  </r>
  <r>
    <x v="1"/>
    <x v="7"/>
    <n v="667708"/>
    <n v="666130"/>
    <n v="9706"/>
    <n v="657982"/>
    <n v="79"/>
    <n v="667678"/>
    <n v="556158"/>
    <n v="667676"/>
    <n v="667676"/>
    <n v="468236"/>
    <n v="468236"/>
    <n v="6"/>
    <n v="492"/>
    <n v="486"/>
  </r>
  <r>
    <x v="1"/>
    <x v="8"/>
    <n v="329782"/>
    <n v="329483"/>
    <n v="11097"/>
    <n v="318639"/>
    <n v="138"/>
    <n v="329782"/>
    <n v="284804"/>
    <n v="329782"/>
    <n v="329782"/>
    <n v="219848"/>
    <n v="219848"/>
    <n v="0"/>
    <n v="372"/>
    <n v="37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s v="AD 781514"/>
    <x v="0"/>
    <x v="0"/>
    <x v="0"/>
    <x v="0"/>
    <n v="789662"/>
    <n v="400470"/>
    <n v="147676"/>
    <n v="0"/>
    <n v="0"/>
    <n v="40564"/>
    <n v="17254"/>
  </r>
  <r>
    <x v="0"/>
    <s v="AD 781514"/>
    <x v="0"/>
    <x v="1"/>
    <x v="1"/>
    <x v="1"/>
    <n v="6"/>
    <n v="0"/>
    <n v="0"/>
    <n v="0"/>
    <n v="0"/>
    <n v="0"/>
    <n v="0"/>
  </r>
  <r>
    <x v="0"/>
    <s v="AD 781514"/>
    <x v="0"/>
    <x v="1"/>
    <x v="1"/>
    <x v="2"/>
    <n v="771281"/>
    <n v="642328"/>
    <n v="184041"/>
    <n v="0"/>
    <n v="0"/>
    <n v="53448"/>
    <n v="43981"/>
  </r>
  <r>
    <x v="0"/>
    <s v="AD 781514"/>
    <x v="0"/>
    <x v="1"/>
    <x v="1"/>
    <x v="3"/>
    <n v="19832"/>
    <n v="18345"/>
    <n v="7163"/>
    <n v="0"/>
    <n v="0"/>
    <n v="938"/>
    <n v="850"/>
  </r>
  <r>
    <x v="0"/>
    <s v="AD 781514"/>
    <x v="0"/>
    <x v="1"/>
    <x v="2"/>
    <x v="2"/>
    <n v="193"/>
    <n v="116"/>
    <n v="36"/>
    <n v="0"/>
    <n v="0"/>
    <n v="11"/>
    <n v="10"/>
  </r>
  <r>
    <x v="0"/>
    <s v="AD 781514"/>
    <x v="0"/>
    <x v="1"/>
    <x v="3"/>
    <x v="2"/>
    <n v="224666"/>
    <n v="3152"/>
    <n v="1098"/>
    <n v="0"/>
    <n v="0"/>
    <n v="4675"/>
    <n v="113"/>
  </r>
  <r>
    <x v="0"/>
    <s v="AD 781514"/>
    <x v="0"/>
    <x v="1"/>
    <x v="3"/>
    <x v="3"/>
    <n v="185"/>
    <n v="0"/>
    <n v="0"/>
    <n v="0"/>
    <n v="0"/>
    <n v="4"/>
    <n v="0"/>
  </r>
  <r>
    <x v="0"/>
    <s v="AD 781514"/>
    <x v="0"/>
    <x v="2"/>
    <x v="4"/>
    <x v="1"/>
    <n v="1"/>
    <n v="0"/>
    <n v="0"/>
    <n v="0"/>
    <n v="0"/>
    <n v="0"/>
    <n v="0"/>
  </r>
  <r>
    <x v="0"/>
    <s v="AD 781514"/>
    <x v="0"/>
    <x v="2"/>
    <x v="4"/>
    <x v="4"/>
    <n v="160"/>
    <n v="11"/>
    <n v="9"/>
    <n v="0"/>
    <n v="0"/>
    <n v="3"/>
    <n v="0"/>
  </r>
  <r>
    <x v="0"/>
    <s v="AD 781514"/>
    <x v="0"/>
    <x v="3"/>
    <x v="1"/>
    <x v="1"/>
    <n v="20"/>
    <n v="10"/>
    <n v="5"/>
    <n v="0"/>
    <n v="0"/>
    <n v="0"/>
    <n v="0"/>
  </r>
  <r>
    <x v="0"/>
    <s v="AD 781514"/>
    <x v="0"/>
    <x v="3"/>
    <x v="1"/>
    <x v="4"/>
    <n v="118"/>
    <n v="95"/>
    <n v="36"/>
    <n v="0"/>
    <n v="0"/>
    <n v="1"/>
    <n v="1"/>
  </r>
  <r>
    <x v="0"/>
    <s v="AD 781514"/>
    <x v="0"/>
    <x v="3"/>
    <x v="1"/>
    <x v="3"/>
    <n v="6162"/>
    <n v="6064"/>
    <n v="2779"/>
    <n v="0"/>
    <n v="0"/>
    <n v="164"/>
    <n v="162"/>
  </r>
  <r>
    <x v="0"/>
    <s v="AD 781514"/>
    <x v="0"/>
    <x v="3"/>
    <x v="4"/>
    <x v="4"/>
    <n v="1051"/>
    <n v="282"/>
    <n v="116"/>
    <n v="0"/>
    <n v="0"/>
    <n v="24"/>
    <n v="18"/>
  </r>
  <r>
    <x v="0"/>
    <s v="AD 781514"/>
    <x v="1"/>
    <x v="0"/>
    <x v="0"/>
    <x v="0"/>
    <n v="171062"/>
    <n v="66477"/>
    <n v="10367"/>
    <n v="0"/>
    <n v="0"/>
    <n v="53306"/>
    <n v="35396"/>
  </r>
  <r>
    <x v="0"/>
    <s v="AD 781514"/>
    <x v="1"/>
    <x v="0"/>
    <x v="3"/>
    <x v="0"/>
    <n v="2"/>
    <n v="0"/>
    <n v="0"/>
    <n v="0"/>
    <n v="0"/>
    <n v="0"/>
    <n v="0"/>
  </r>
  <r>
    <x v="0"/>
    <s v="AD 781514"/>
    <x v="1"/>
    <x v="1"/>
    <x v="1"/>
    <x v="1"/>
    <n v="14"/>
    <n v="5"/>
    <n v="3"/>
    <n v="0"/>
    <n v="0"/>
    <n v="4"/>
    <n v="4"/>
  </r>
  <r>
    <x v="0"/>
    <s v="AD 781514"/>
    <x v="1"/>
    <x v="1"/>
    <x v="1"/>
    <x v="2"/>
    <n v="97194"/>
    <n v="50702"/>
    <n v="22440"/>
    <n v="0"/>
    <n v="0"/>
    <n v="27243"/>
    <n v="25799"/>
  </r>
  <r>
    <x v="0"/>
    <s v="AD 781514"/>
    <x v="1"/>
    <x v="1"/>
    <x v="1"/>
    <x v="3"/>
    <n v="5088"/>
    <n v="3904"/>
    <n v="1622"/>
    <n v="0"/>
    <n v="0"/>
    <n v="2631"/>
    <n v="2629"/>
  </r>
  <r>
    <x v="0"/>
    <s v="AD 781514"/>
    <x v="1"/>
    <x v="1"/>
    <x v="2"/>
    <x v="1"/>
    <n v="1"/>
    <n v="0"/>
    <n v="0"/>
    <n v="0"/>
    <n v="0"/>
    <n v="0"/>
    <n v="0"/>
  </r>
  <r>
    <x v="0"/>
    <s v="AD 781514"/>
    <x v="1"/>
    <x v="1"/>
    <x v="2"/>
    <x v="2"/>
    <n v="18"/>
    <n v="0"/>
    <n v="0"/>
    <n v="0"/>
    <n v="0"/>
    <n v="0"/>
    <n v="0"/>
  </r>
  <r>
    <x v="0"/>
    <s v="AD 781514"/>
    <x v="1"/>
    <x v="1"/>
    <x v="3"/>
    <x v="2"/>
    <n v="41077"/>
    <n v="3512"/>
    <n v="1494"/>
    <n v="0"/>
    <n v="0"/>
    <n v="2345"/>
    <n v="2179"/>
  </r>
  <r>
    <x v="0"/>
    <s v="AD 781514"/>
    <x v="1"/>
    <x v="1"/>
    <x v="3"/>
    <x v="3"/>
    <n v="3063"/>
    <n v="1121"/>
    <n v="765"/>
    <n v="0"/>
    <n v="0"/>
    <n v="731"/>
    <n v="730"/>
  </r>
  <r>
    <x v="0"/>
    <s v="AD 781514"/>
    <x v="1"/>
    <x v="2"/>
    <x v="4"/>
    <x v="1"/>
    <n v="54"/>
    <n v="0"/>
    <n v="0"/>
    <n v="0"/>
    <n v="0"/>
    <n v="0"/>
    <n v="0"/>
  </r>
  <r>
    <x v="0"/>
    <s v="AD 781514"/>
    <x v="1"/>
    <x v="2"/>
    <x v="4"/>
    <x v="4"/>
    <n v="3"/>
    <n v="0"/>
    <n v="0"/>
    <n v="0"/>
    <n v="0"/>
    <n v="0"/>
    <n v="0"/>
  </r>
  <r>
    <x v="0"/>
    <s v="AD 781514"/>
    <x v="1"/>
    <x v="3"/>
    <x v="1"/>
    <x v="3"/>
    <n v="2"/>
    <n v="1"/>
    <n v="1"/>
    <n v="0"/>
    <n v="0"/>
    <n v="0"/>
    <n v="0"/>
  </r>
  <r>
    <x v="0"/>
    <s v="AD 781514"/>
    <x v="1"/>
    <x v="3"/>
    <x v="4"/>
    <x v="4"/>
    <n v="9"/>
    <n v="7"/>
    <n v="3"/>
    <n v="0"/>
    <n v="0"/>
    <n v="0"/>
    <n v="0"/>
  </r>
  <r>
    <x v="0"/>
    <s v="AD 781514"/>
    <x v="2"/>
    <x v="0"/>
    <x v="0"/>
    <x v="0"/>
    <n v="335180"/>
    <n v="148782"/>
    <n v="17262"/>
    <n v="0"/>
    <n v="0"/>
    <n v="12415"/>
    <n v="11519"/>
  </r>
  <r>
    <x v="0"/>
    <s v="AD 781514"/>
    <x v="2"/>
    <x v="0"/>
    <x v="3"/>
    <x v="0"/>
    <n v="55"/>
    <n v="0"/>
    <n v="0"/>
    <n v="0"/>
    <n v="0"/>
    <n v="0"/>
    <n v="0"/>
  </r>
  <r>
    <x v="0"/>
    <s v="AD 781514"/>
    <x v="2"/>
    <x v="1"/>
    <x v="1"/>
    <x v="1"/>
    <n v="6"/>
    <n v="0"/>
    <n v="0"/>
    <n v="0"/>
    <n v="0"/>
    <n v="0"/>
    <n v="0"/>
  </r>
  <r>
    <x v="0"/>
    <s v="AD 781514"/>
    <x v="2"/>
    <x v="1"/>
    <x v="1"/>
    <x v="2"/>
    <n v="587105"/>
    <n v="483357"/>
    <n v="111132"/>
    <n v="0"/>
    <n v="0"/>
    <n v="43114"/>
    <n v="40483"/>
  </r>
  <r>
    <x v="0"/>
    <s v="AD 781514"/>
    <x v="2"/>
    <x v="1"/>
    <x v="1"/>
    <x v="3"/>
    <n v="308850"/>
    <n v="39277"/>
    <n v="9103"/>
    <n v="0"/>
    <n v="0"/>
    <n v="24970"/>
    <n v="14485"/>
  </r>
  <r>
    <x v="0"/>
    <s v="AD 781514"/>
    <x v="2"/>
    <x v="1"/>
    <x v="2"/>
    <x v="2"/>
    <n v="306"/>
    <n v="31"/>
    <n v="10"/>
    <n v="0"/>
    <n v="0"/>
    <n v="11"/>
    <n v="10"/>
  </r>
  <r>
    <x v="0"/>
    <s v="AD 781514"/>
    <x v="2"/>
    <x v="1"/>
    <x v="3"/>
    <x v="2"/>
    <n v="254870"/>
    <n v="10165"/>
    <n v="2096"/>
    <n v="0"/>
    <n v="0"/>
    <n v="5265"/>
    <n v="3646"/>
  </r>
  <r>
    <x v="0"/>
    <s v="AD 781514"/>
    <x v="2"/>
    <x v="1"/>
    <x v="3"/>
    <x v="3"/>
    <n v="59636"/>
    <n v="1189"/>
    <n v="268"/>
    <n v="0"/>
    <n v="0"/>
    <n v="2329"/>
    <n v="1031"/>
  </r>
  <r>
    <x v="0"/>
    <s v="AD 781514"/>
    <x v="2"/>
    <x v="2"/>
    <x v="4"/>
    <x v="4"/>
    <n v="18"/>
    <n v="10"/>
    <n v="1"/>
    <n v="0"/>
    <n v="0"/>
    <n v="0"/>
    <n v="0"/>
  </r>
  <r>
    <x v="0"/>
    <s v="AD 781514"/>
    <x v="2"/>
    <x v="3"/>
    <x v="1"/>
    <x v="4"/>
    <n v="2"/>
    <n v="2"/>
    <n v="1"/>
    <n v="0"/>
    <n v="0"/>
    <n v="0"/>
    <n v="0"/>
  </r>
  <r>
    <x v="0"/>
    <s v="AD 781514"/>
    <x v="2"/>
    <x v="3"/>
    <x v="1"/>
    <x v="3"/>
    <n v="6"/>
    <n v="6"/>
    <n v="2"/>
    <n v="0"/>
    <n v="0"/>
    <n v="0"/>
    <n v="0"/>
  </r>
  <r>
    <x v="0"/>
    <s v="AD 781514"/>
    <x v="2"/>
    <x v="3"/>
    <x v="4"/>
    <x v="4"/>
    <n v="56"/>
    <n v="49"/>
    <n v="9"/>
    <n v="0"/>
    <n v="0"/>
    <n v="0"/>
    <n v="0"/>
  </r>
  <r>
    <x v="0"/>
    <s v="AD 781514"/>
    <x v="3"/>
    <x v="0"/>
    <x v="0"/>
    <x v="0"/>
    <n v="118027"/>
    <n v="69620"/>
    <n v="5934"/>
    <n v="0"/>
    <n v="0"/>
    <n v="2926"/>
    <n v="2538"/>
  </r>
  <r>
    <x v="0"/>
    <s v="AD 781514"/>
    <x v="3"/>
    <x v="0"/>
    <x v="3"/>
    <x v="0"/>
    <n v="9"/>
    <n v="0"/>
    <n v="0"/>
    <n v="0"/>
    <n v="0"/>
    <n v="0"/>
    <n v="0"/>
  </r>
  <r>
    <x v="0"/>
    <s v="AD 781514"/>
    <x v="3"/>
    <x v="1"/>
    <x v="1"/>
    <x v="2"/>
    <n v="260798"/>
    <n v="246552"/>
    <n v="48206"/>
    <n v="0"/>
    <n v="0"/>
    <n v="20233"/>
    <n v="20116"/>
  </r>
  <r>
    <x v="0"/>
    <s v="AD 781514"/>
    <x v="3"/>
    <x v="1"/>
    <x v="1"/>
    <x v="3"/>
    <n v="3681"/>
    <n v="2080"/>
    <n v="616"/>
    <n v="0"/>
    <n v="0"/>
    <n v="215"/>
    <n v="201"/>
  </r>
  <r>
    <x v="0"/>
    <s v="AD 781514"/>
    <x v="3"/>
    <x v="1"/>
    <x v="2"/>
    <x v="2"/>
    <n v="1135"/>
    <n v="199"/>
    <n v="20"/>
    <n v="0"/>
    <n v="0"/>
    <n v="20"/>
    <n v="12"/>
  </r>
  <r>
    <x v="0"/>
    <s v="AD 781514"/>
    <x v="3"/>
    <x v="1"/>
    <x v="3"/>
    <x v="2"/>
    <n v="36134"/>
    <n v="1327"/>
    <n v="342"/>
    <n v="0"/>
    <n v="0"/>
    <n v="719"/>
    <n v="569"/>
  </r>
  <r>
    <x v="0"/>
    <s v="AD 781514"/>
    <x v="3"/>
    <x v="1"/>
    <x v="3"/>
    <x v="3"/>
    <n v="229"/>
    <n v="9"/>
    <n v="4"/>
    <n v="0"/>
    <n v="0"/>
    <n v="5"/>
    <n v="5"/>
  </r>
  <r>
    <x v="0"/>
    <s v="AD 781514"/>
    <x v="3"/>
    <x v="2"/>
    <x v="4"/>
    <x v="1"/>
    <n v="6"/>
    <n v="4"/>
    <n v="1"/>
    <n v="0"/>
    <n v="0"/>
    <n v="0"/>
    <n v="0"/>
  </r>
  <r>
    <x v="0"/>
    <s v="AD 781514"/>
    <x v="3"/>
    <x v="2"/>
    <x v="4"/>
    <x v="4"/>
    <n v="4"/>
    <n v="4"/>
    <n v="1"/>
    <n v="0"/>
    <n v="0"/>
    <n v="0"/>
    <n v="0"/>
  </r>
  <r>
    <x v="0"/>
    <s v="AD 781514"/>
    <x v="3"/>
    <x v="3"/>
    <x v="1"/>
    <x v="4"/>
    <n v="5"/>
    <n v="5"/>
    <n v="2"/>
    <n v="0"/>
    <n v="0"/>
    <n v="0"/>
    <n v="0"/>
  </r>
  <r>
    <x v="0"/>
    <s v="AD 781514"/>
    <x v="3"/>
    <x v="3"/>
    <x v="4"/>
    <x v="4"/>
    <n v="7"/>
    <n v="7"/>
    <n v="3"/>
    <n v="0"/>
    <n v="0"/>
    <n v="0"/>
    <n v="0"/>
  </r>
  <r>
    <x v="0"/>
    <s v="AD 781514"/>
    <x v="4"/>
    <x v="0"/>
    <x v="0"/>
    <x v="0"/>
    <n v="639439"/>
    <n v="295284"/>
    <n v="191562"/>
    <n v="0"/>
    <n v="0"/>
    <n v="10809"/>
    <n v="4999"/>
  </r>
  <r>
    <x v="0"/>
    <s v="AD 781514"/>
    <x v="4"/>
    <x v="0"/>
    <x v="3"/>
    <x v="0"/>
    <n v="49"/>
    <n v="0"/>
    <n v="0"/>
    <n v="0"/>
    <n v="0"/>
    <n v="0"/>
    <n v="0"/>
  </r>
  <r>
    <x v="0"/>
    <s v="AD 781514"/>
    <x v="4"/>
    <x v="1"/>
    <x v="1"/>
    <x v="1"/>
    <n v="7"/>
    <n v="1"/>
    <n v="1"/>
    <n v="0"/>
    <n v="0"/>
    <n v="0"/>
    <n v="0"/>
  </r>
  <r>
    <x v="0"/>
    <s v="AD 781514"/>
    <x v="4"/>
    <x v="1"/>
    <x v="1"/>
    <x v="2"/>
    <n v="548679"/>
    <n v="398330"/>
    <n v="297629"/>
    <n v="0"/>
    <n v="0"/>
    <n v="29718"/>
    <n v="21137"/>
  </r>
  <r>
    <x v="0"/>
    <s v="AD 781514"/>
    <x v="4"/>
    <x v="1"/>
    <x v="1"/>
    <x v="3"/>
    <n v="17840"/>
    <n v="17091"/>
    <n v="12962"/>
    <n v="0"/>
    <n v="0"/>
    <n v="875"/>
    <n v="838"/>
  </r>
  <r>
    <x v="0"/>
    <s v="AD 781514"/>
    <x v="4"/>
    <x v="1"/>
    <x v="2"/>
    <x v="2"/>
    <n v="265"/>
    <n v="100"/>
    <n v="64"/>
    <n v="0"/>
    <n v="0"/>
    <n v="10"/>
    <n v="2"/>
  </r>
  <r>
    <x v="0"/>
    <s v="AD 781514"/>
    <x v="4"/>
    <x v="1"/>
    <x v="3"/>
    <x v="2"/>
    <n v="112556"/>
    <n v="1183"/>
    <n v="983"/>
    <n v="0"/>
    <n v="0"/>
    <n v="1929"/>
    <n v="30"/>
  </r>
  <r>
    <x v="0"/>
    <s v="AD 781514"/>
    <x v="4"/>
    <x v="1"/>
    <x v="3"/>
    <x v="3"/>
    <n v="177"/>
    <n v="5"/>
    <n v="5"/>
    <n v="0"/>
    <n v="0"/>
    <n v="10"/>
    <n v="1"/>
  </r>
  <r>
    <x v="0"/>
    <s v="AD 781514"/>
    <x v="4"/>
    <x v="2"/>
    <x v="4"/>
    <x v="1"/>
    <n v="3"/>
    <n v="2"/>
    <n v="2"/>
    <n v="0"/>
    <n v="0"/>
    <n v="0"/>
    <n v="0"/>
  </r>
  <r>
    <x v="0"/>
    <s v="AD 781514"/>
    <x v="4"/>
    <x v="2"/>
    <x v="4"/>
    <x v="4"/>
    <n v="148"/>
    <n v="68"/>
    <n v="46"/>
    <n v="0"/>
    <n v="0"/>
    <n v="6"/>
    <n v="4"/>
  </r>
  <r>
    <x v="0"/>
    <s v="AD 781514"/>
    <x v="4"/>
    <x v="3"/>
    <x v="1"/>
    <x v="1"/>
    <n v="3"/>
    <n v="2"/>
    <n v="2"/>
    <n v="0"/>
    <n v="0"/>
    <n v="1"/>
    <n v="0"/>
  </r>
  <r>
    <x v="0"/>
    <s v="AD 781514"/>
    <x v="4"/>
    <x v="3"/>
    <x v="1"/>
    <x v="4"/>
    <n v="39"/>
    <n v="25"/>
    <n v="21"/>
    <n v="0"/>
    <n v="0"/>
    <n v="2"/>
    <n v="1"/>
  </r>
  <r>
    <x v="0"/>
    <s v="AD 781514"/>
    <x v="4"/>
    <x v="3"/>
    <x v="1"/>
    <x v="3"/>
    <n v="1941"/>
    <n v="1935"/>
    <n v="1620"/>
    <n v="0"/>
    <n v="0"/>
    <n v="44"/>
    <n v="44"/>
  </r>
  <r>
    <x v="0"/>
    <s v="AD 781514"/>
    <x v="4"/>
    <x v="3"/>
    <x v="4"/>
    <x v="1"/>
    <n v="2"/>
    <n v="2"/>
    <n v="1"/>
    <n v="0"/>
    <n v="0"/>
    <n v="0"/>
    <n v="0"/>
  </r>
  <r>
    <x v="0"/>
    <s v="AD 781514"/>
    <x v="4"/>
    <x v="3"/>
    <x v="4"/>
    <x v="4"/>
    <n v="319"/>
    <n v="224"/>
    <n v="175"/>
    <n v="0"/>
    <n v="0"/>
    <n v="7"/>
    <n v="3"/>
  </r>
  <r>
    <x v="1"/>
    <s v="AD 785718"/>
    <x v="5"/>
    <x v="0"/>
    <x v="0"/>
    <x v="0"/>
    <n v="11"/>
    <n v="8"/>
    <n v="4"/>
    <n v="0"/>
    <n v="0"/>
    <n v="0"/>
    <n v="0"/>
  </r>
  <r>
    <x v="1"/>
    <s v="AD 785718"/>
    <x v="5"/>
    <x v="1"/>
    <x v="1"/>
    <x v="1"/>
    <n v="918"/>
    <n v="552"/>
    <n v="509"/>
    <n v="0"/>
    <n v="0"/>
    <n v="482"/>
    <n v="273"/>
  </r>
  <r>
    <x v="1"/>
    <s v="AD 785719"/>
    <x v="5"/>
    <x v="1"/>
    <x v="1"/>
    <x v="2"/>
    <n v="2"/>
    <n v="1"/>
    <n v="1"/>
    <n v="0"/>
    <n v="0"/>
    <n v="0"/>
    <n v="0"/>
  </r>
  <r>
    <x v="1"/>
    <s v="AD 785720"/>
    <x v="5"/>
    <x v="1"/>
    <x v="1"/>
    <x v="3"/>
    <n v="45748"/>
    <n v="1292"/>
    <n v="1209"/>
    <n v="0"/>
    <n v="0"/>
    <n v="30461"/>
    <n v="718"/>
  </r>
  <r>
    <x v="1"/>
    <s v="AD 785721"/>
    <x v="5"/>
    <x v="1"/>
    <x v="3"/>
    <x v="1"/>
    <n v="16"/>
    <n v="16"/>
    <n v="16"/>
    <n v="0"/>
    <n v="0"/>
    <n v="4"/>
    <n v="4"/>
  </r>
  <r>
    <x v="1"/>
    <s v="AD 785722"/>
    <x v="5"/>
    <x v="1"/>
    <x v="3"/>
    <x v="3"/>
    <n v="325"/>
    <n v="27"/>
    <n v="27"/>
    <n v="0"/>
    <n v="0"/>
    <n v="165"/>
    <n v="10"/>
  </r>
  <r>
    <x v="1"/>
    <s v="AD 785723"/>
    <x v="5"/>
    <x v="2"/>
    <x v="4"/>
    <x v="1"/>
    <n v="17"/>
    <n v="0"/>
    <n v="0"/>
    <n v="0"/>
    <n v="0"/>
    <n v="0"/>
    <n v="0"/>
  </r>
  <r>
    <x v="1"/>
    <s v="AD 785724"/>
    <x v="5"/>
    <x v="3"/>
    <x v="1"/>
    <x v="3"/>
    <n v="16"/>
    <n v="0"/>
    <n v="0"/>
    <n v="0"/>
    <n v="0"/>
    <n v="9"/>
    <n v="0"/>
  </r>
  <r>
    <x v="1"/>
    <s v="AD 785725"/>
    <x v="6"/>
    <x v="0"/>
    <x v="0"/>
    <x v="0"/>
    <n v="37"/>
    <n v="37"/>
    <n v="27"/>
    <n v="33"/>
    <n v="33"/>
    <n v="11"/>
    <n v="11"/>
  </r>
  <r>
    <x v="1"/>
    <s v="AD 785726"/>
    <x v="6"/>
    <x v="1"/>
    <x v="1"/>
    <x v="1"/>
    <n v="24717"/>
    <n v="24717"/>
    <n v="21488"/>
    <n v="24717"/>
    <n v="24717"/>
    <n v="18104"/>
    <n v="18104"/>
  </r>
  <r>
    <x v="1"/>
    <s v="AD 785727"/>
    <x v="6"/>
    <x v="1"/>
    <x v="1"/>
    <x v="2"/>
    <n v="4"/>
    <n v="4"/>
    <n v="4"/>
    <n v="4"/>
    <n v="4"/>
    <n v="0"/>
    <n v="0"/>
  </r>
  <r>
    <x v="1"/>
    <s v="AD 785728"/>
    <x v="6"/>
    <x v="1"/>
    <x v="1"/>
    <x v="3"/>
    <n v="630650"/>
    <n v="630650"/>
    <n v="549203"/>
    <n v="630650"/>
    <n v="630650"/>
    <n v="425248"/>
    <n v="425248"/>
  </r>
  <r>
    <x v="1"/>
    <s v="AD 785729"/>
    <x v="6"/>
    <x v="1"/>
    <x v="3"/>
    <x v="1"/>
    <n v="229"/>
    <n v="229"/>
    <n v="210"/>
    <n v="229"/>
    <n v="229"/>
    <n v="105"/>
    <n v="105"/>
  </r>
  <r>
    <x v="1"/>
    <s v="AD 785730"/>
    <x v="6"/>
    <x v="1"/>
    <x v="3"/>
    <x v="3"/>
    <n v="4956"/>
    <n v="4956"/>
    <n v="4300"/>
    <n v="4956"/>
    <n v="4956"/>
    <n v="2251"/>
    <n v="2251"/>
  </r>
  <r>
    <x v="1"/>
    <s v="AD 785731"/>
    <x v="6"/>
    <x v="2"/>
    <x v="4"/>
    <x v="1"/>
    <n v="674"/>
    <n v="674"/>
    <n v="519"/>
    <n v="672"/>
    <n v="672"/>
    <n v="0"/>
    <n v="0"/>
  </r>
  <r>
    <x v="1"/>
    <s v="AD 785732"/>
    <x v="6"/>
    <x v="3"/>
    <x v="1"/>
    <x v="3"/>
    <n v="267"/>
    <n v="267"/>
    <n v="233"/>
    <n v="267"/>
    <n v="267"/>
    <n v="100"/>
    <n v="100"/>
  </r>
  <r>
    <x v="1"/>
    <s v="AD 785733"/>
    <x v="7"/>
    <x v="0"/>
    <x v="0"/>
    <x v="0"/>
    <n v="17"/>
    <n v="16"/>
    <n v="14"/>
    <n v="14"/>
    <n v="14"/>
    <n v="5"/>
    <n v="5"/>
  </r>
  <r>
    <x v="1"/>
    <s v="AD 785734"/>
    <x v="7"/>
    <x v="1"/>
    <x v="1"/>
    <x v="1"/>
    <n v="8129"/>
    <n v="8129"/>
    <n v="7002"/>
    <n v="8129"/>
    <n v="8129"/>
    <n v="6142"/>
    <n v="6142"/>
  </r>
  <r>
    <x v="1"/>
    <s v="AD 785735"/>
    <x v="7"/>
    <x v="1"/>
    <x v="1"/>
    <x v="2"/>
    <n v="3"/>
    <n v="3"/>
    <n v="3"/>
    <n v="3"/>
    <n v="3"/>
    <n v="0"/>
    <n v="0"/>
  </r>
  <r>
    <x v="1"/>
    <s v="AD 785736"/>
    <x v="7"/>
    <x v="1"/>
    <x v="1"/>
    <x v="3"/>
    <n v="654501"/>
    <n v="654475"/>
    <n v="545539"/>
    <n v="654475"/>
    <n v="654475"/>
    <n v="460340"/>
    <n v="460340"/>
  </r>
  <r>
    <x v="1"/>
    <s v="AD 785737"/>
    <x v="7"/>
    <x v="1"/>
    <x v="3"/>
    <x v="1"/>
    <n v="95"/>
    <n v="95"/>
    <n v="82"/>
    <n v="95"/>
    <n v="95"/>
    <n v="34"/>
    <n v="34"/>
  </r>
  <r>
    <x v="1"/>
    <s v="AD 785738"/>
    <x v="7"/>
    <x v="1"/>
    <x v="3"/>
    <x v="3"/>
    <n v="3402"/>
    <n v="3402"/>
    <n v="2914"/>
    <n v="3402"/>
    <n v="3402"/>
    <n v="1666"/>
    <n v="1666"/>
  </r>
  <r>
    <x v="1"/>
    <s v="AD 785739"/>
    <x v="7"/>
    <x v="2"/>
    <x v="4"/>
    <x v="1"/>
    <n v="1482"/>
    <n v="1479"/>
    <n v="911"/>
    <n v="1479"/>
    <n v="1479"/>
    <n v="0"/>
    <n v="0"/>
  </r>
  <r>
    <x v="1"/>
    <s v="AD 785740"/>
    <x v="7"/>
    <x v="3"/>
    <x v="1"/>
    <x v="3"/>
    <n v="79"/>
    <n v="79"/>
    <n v="70"/>
    <n v="79"/>
    <n v="79"/>
    <n v="49"/>
    <n v="49"/>
  </r>
  <r>
    <x v="1"/>
    <s v="AD 785741"/>
    <x v="8"/>
    <x v="0"/>
    <x v="0"/>
    <x v="0"/>
    <n v="40"/>
    <n v="40"/>
    <n v="31"/>
    <n v="40"/>
    <n v="40"/>
    <n v="21"/>
    <n v="21"/>
  </r>
  <r>
    <x v="1"/>
    <s v="AD 785742"/>
    <x v="8"/>
    <x v="1"/>
    <x v="1"/>
    <x v="1"/>
    <n v="10817"/>
    <n v="10817"/>
    <n v="8806"/>
    <n v="10817"/>
    <n v="10817"/>
    <n v="7817"/>
    <n v="7817"/>
  </r>
  <r>
    <x v="1"/>
    <s v="AD 785743"/>
    <x v="8"/>
    <x v="1"/>
    <x v="1"/>
    <x v="2"/>
    <n v="6"/>
    <n v="6"/>
    <n v="5"/>
    <n v="6"/>
    <n v="6"/>
    <n v="0"/>
    <n v="0"/>
  </r>
  <r>
    <x v="1"/>
    <s v="AD 785744"/>
    <x v="8"/>
    <x v="1"/>
    <x v="1"/>
    <x v="3"/>
    <n v="312857"/>
    <n v="312857"/>
    <n v="270905"/>
    <n v="312857"/>
    <n v="312857"/>
    <n v="209556"/>
    <n v="209556"/>
  </r>
  <r>
    <x v="1"/>
    <s v="AD 785745"/>
    <x v="8"/>
    <x v="1"/>
    <x v="3"/>
    <x v="1"/>
    <n v="159"/>
    <n v="159"/>
    <n v="138"/>
    <n v="159"/>
    <n v="159"/>
    <n v="73"/>
    <n v="73"/>
  </r>
  <r>
    <x v="1"/>
    <s v="AD 785746"/>
    <x v="8"/>
    <x v="1"/>
    <x v="3"/>
    <x v="3"/>
    <n v="5644"/>
    <n v="5644"/>
    <n v="4911"/>
    <n v="5644"/>
    <n v="5644"/>
    <n v="2336"/>
    <n v="2336"/>
  </r>
  <r>
    <x v="1"/>
    <s v="AD 785747"/>
    <x v="8"/>
    <x v="2"/>
    <x v="4"/>
    <x v="1"/>
    <n v="121"/>
    <n v="121"/>
    <n v="83"/>
    <n v="121"/>
    <n v="121"/>
    <n v="0"/>
    <n v="0"/>
  </r>
  <r>
    <x v="1"/>
    <s v="AD 785748"/>
    <x v="8"/>
    <x v="3"/>
    <x v="1"/>
    <x v="3"/>
    <n v="138"/>
    <n v="138"/>
    <n v="113"/>
    <n v="138"/>
    <n v="138"/>
    <n v="45"/>
    <n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Таблица1" cacheId="30" applyNumberFormats="0" applyBorderFormats="0" applyFontFormats="0" applyPatternFormats="0" applyAlignmentFormats="0" applyWidthHeightFormats="1" dataCaption="Значения" updatedVersion="7" minRefreshableVersion="3" rowGrandTotals="0" colGrandTotals="0" itemPrintTitles="1" createdVersion="5" indent="0" compact="0" compactData="0" multipleFieldFilters="0">
  <location ref="A9:P19" firstHeaderRow="1" firstDataRow="2" firstDataCol="2"/>
  <pivotFields count="16">
    <pivotField name="РК" axis="axisRow" compact="0" outline="0" showAll="0" defaultSubtotal="0">
      <items count="3">
        <item m="1" x="2"/>
        <item x="0"/>
        <item x="1"/>
      </items>
    </pivotField>
    <pivotField name="Размещение" axis="axisRow" compact="0" outline="0" showAll="0" defaultSubtotal="0">
      <items count="33">
        <item m="1" x="10"/>
        <item m="1" x="30"/>
        <item m="1" x="13"/>
        <item m="1" x="20"/>
        <item m="1" x="31"/>
        <item m="1" x="14"/>
        <item m="1" x="17"/>
        <item m="1" x="22"/>
        <item m="1" x="12"/>
        <item m="1" x="29"/>
        <item m="1" x="23"/>
        <item m="1" x="15"/>
        <item m="1" x="11"/>
        <item m="1" x="24"/>
        <item m="1" x="16"/>
        <item m="1" x="9"/>
        <item m="1" x="25"/>
        <item m="1" x="26"/>
        <item m="1" x="27"/>
        <item m="1" x="28"/>
        <item m="1" x="19"/>
        <item m="1" x="18"/>
        <item x="6"/>
        <item m="1" x="32"/>
        <item m="1" x="21"/>
        <item x="0"/>
        <item x="1"/>
        <item x="2"/>
        <item x="3"/>
        <item x="4"/>
        <item x="5"/>
        <item x="7"/>
        <item x="8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0"/>
    <field x="1"/>
  </rowFields>
  <rowItems count="9">
    <i>
      <x v="1"/>
      <x v="25"/>
    </i>
    <i r="1">
      <x v="26"/>
    </i>
    <i r="1">
      <x v="27"/>
    </i>
    <i r="1">
      <x v="28"/>
    </i>
    <i r="1">
      <x v="29"/>
    </i>
    <i>
      <x v="2"/>
      <x v="22"/>
    </i>
    <i r="1">
      <x v="30"/>
    </i>
    <i r="1">
      <x v="31"/>
    </i>
    <i r="1">
      <x v="32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Показов всего" fld="2" baseField="2" baseItem="0" numFmtId="3"/>
    <dataField name="Показы на мобильных устройствах" fld="3" baseField="2" baseItem="0"/>
    <dataField name="In-App" fld="4" baseField="2" baseItem="0"/>
    <dataField name="WebView" fld="5" baseField="2" baseItem="0"/>
    <dataField name="Smart TV" fld="6" baseField="2" baseItem="0"/>
    <dataField name="Показы с кукой" fld="7" baseField="2" baseItem="0"/>
    <dataField name="Охват" fld="8" baseField="2" baseItem="0"/>
    <dataField name="Показы с advid" fld="9" baseField="2" baseItem="0"/>
    <dataField name="Показы с advid и с кукой" fld="10" baseField="2" baseItem="0"/>
    <dataField name="Показы с stableid" fld="11" baseField="2" baseItem="0"/>
    <dataField name="Показы с stableid и кукой" fld="12" baseField="2" baseItem="0"/>
    <dataField name="Конверсии" fld="13" baseField="2" baseItem="0"/>
    <dataField name="Расширенные конверсии" fld="14" baseField="2" baseItem="0"/>
    <dataField name="Изолированные конверсии" fld="15" baseField="2" baseItem="0"/>
  </dataFields>
  <formats count="8">
    <format dxfId="130">
      <pivotArea field="0" type="button" dataOnly="0" labelOnly="1" outline="0" axis="axisRow" fieldPosition="0"/>
    </format>
    <format dxfId="129">
      <pivotArea field="1" type="button" dataOnly="0" labelOnly="1" outline="0" axis="axisRow" fieldPosition="1"/>
    </format>
    <format dxfId="128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7">
      <pivotArea field="0" type="button" dataOnly="0" labelOnly="1" outline="0" axis="axisRow" fieldPosition="0"/>
    </format>
    <format dxfId="126">
      <pivotArea field="1" type="button" dataOnly="0" labelOnly="1" outline="0" axis="axisRow" fieldPosition="1"/>
    </format>
    <format dxfId="12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4">
      <pivotArea outline="0" collapsedLevelsAreSubtotals="1" fieldPosition="0"/>
    </format>
    <format dxfId="12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Medium9 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Таблица1" cacheId="37" applyNumberFormats="0" applyBorderFormats="0" applyFontFormats="0" applyPatternFormats="0" applyAlignmentFormats="0" applyWidthHeightFormats="1" dataCaption="Значения" updatedVersion="7" minRefreshableVersion="3" useAutoFormatting="1" colGrandTotals="0" itemPrintTitles="1" createdVersion="5" indent="0" compact="0" compactData="0" multipleFieldFilters="0" rowHeaderCaption="">
  <location ref="A3:M97" firstHeaderRow="1" firstDataRow="2" firstDataCol="5"/>
  <pivotFields count="16">
    <pivotField name="РК" axis="axisRow" compact="0" outline="0" showAll="0" defaultSubtotal="0">
      <items count="4">
        <item m="1" x="3"/>
        <item m="1" x="2"/>
        <item x="0"/>
        <item x="1"/>
      </items>
    </pivotField>
    <pivotField compact="0" outline="0" showAll="0" defaultSubtotal="0"/>
    <pivotField name="Размещение" axis="axisRow" compact="0" outline="0" showAll="0" sortType="descending" defaultSubtotal="0">
      <items count="25">
        <item m="1" x="10"/>
        <item m="1" x="23"/>
        <item m="1" x="13"/>
        <item m="1" x="18"/>
        <item m="1" x="24"/>
        <item m="1" x="14"/>
        <item m="1" x="17"/>
        <item m="1" x="19"/>
        <item m="1" x="12"/>
        <item m="1" x="22"/>
        <item m="1" x="20"/>
        <item m="1" x="15"/>
        <item m="1" x="11"/>
        <item m="1" x="21"/>
        <item m="1" x="16"/>
        <item m="1" x="9"/>
        <item x="0"/>
        <item x="1"/>
        <item x="2"/>
        <item x="3"/>
        <item x="4"/>
        <item x="5"/>
        <item x="6"/>
        <item x="7"/>
        <item x="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Устройства" axis="axisRow" compact="0" outline="0" showAll="0" defaultSubtotal="0">
      <items count="5">
        <item sd="0" x="0"/>
        <item m="1" x="4"/>
        <item x="1"/>
        <item x="2"/>
        <item x="3"/>
      </items>
    </pivotField>
    <pivotField name="ОС" axis="axisRow" compact="0" outline="0" showAll="0" defaultSubtotal="0">
      <items count="6">
        <item x="0"/>
        <item m="1" x="5"/>
        <item x="3"/>
        <item x="1"/>
        <item x="2"/>
        <item x="4"/>
      </items>
    </pivotField>
    <pivotField axis="axisRow" compact="0" outline="0" showAll="0" defaultSubtotal="0">
      <items count="6">
        <item x="0"/>
        <item m="1" x="5"/>
        <item x="2"/>
        <item x="1"/>
        <item x="3"/>
        <item x="4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5">
    <field x="0"/>
    <field x="2"/>
    <field x="3"/>
    <field x="4"/>
    <field x="5"/>
  </rowFields>
  <rowItems count="93">
    <i>
      <x v="2"/>
      <x v="16"/>
      <x/>
    </i>
    <i r="2">
      <x v="2"/>
      <x v="2"/>
      <x v="2"/>
    </i>
    <i r="4">
      <x v="4"/>
    </i>
    <i r="3">
      <x v="3"/>
      <x v="2"/>
    </i>
    <i r="4">
      <x v="3"/>
    </i>
    <i r="4">
      <x v="4"/>
    </i>
    <i r="3">
      <x v="4"/>
      <x v="2"/>
    </i>
    <i r="2">
      <x v="3"/>
      <x v="5"/>
      <x v="3"/>
    </i>
    <i r="4">
      <x v="5"/>
    </i>
    <i r="2">
      <x v="4"/>
      <x v="3"/>
      <x v="3"/>
    </i>
    <i r="4">
      <x v="4"/>
    </i>
    <i r="4">
      <x v="5"/>
    </i>
    <i r="3">
      <x v="5"/>
      <x v="5"/>
    </i>
    <i r="1">
      <x v="18"/>
      <x/>
    </i>
    <i r="2">
      <x v="2"/>
      <x v="2"/>
      <x v="2"/>
    </i>
    <i r="4">
      <x v="4"/>
    </i>
    <i r="3">
      <x v="3"/>
      <x v="2"/>
    </i>
    <i r="4">
      <x v="3"/>
    </i>
    <i r="4">
      <x v="4"/>
    </i>
    <i r="3">
      <x v="4"/>
      <x v="2"/>
    </i>
    <i r="2">
      <x v="3"/>
      <x v="5"/>
      <x v="5"/>
    </i>
    <i r="2">
      <x v="4"/>
      <x v="3"/>
      <x v="4"/>
    </i>
    <i r="4">
      <x v="5"/>
    </i>
    <i r="3">
      <x v="5"/>
      <x v="5"/>
    </i>
    <i r="1">
      <x v="20"/>
      <x/>
    </i>
    <i r="2">
      <x v="2"/>
      <x v="2"/>
      <x v="2"/>
    </i>
    <i r="4">
      <x v="4"/>
    </i>
    <i r="3">
      <x v="3"/>
      <x v="2"/>
    </i>
    <i r="4">
      <x v="3"/>
    </i>
    <i r="4">
      <x v="4"/>
    </i>
    <i r="3">
      <x v="4"/>
      <x v="2"/>
    </i>
    <i r="2">
      <x v="3"/>
      <x v="5"/>
      <x v="3"/>
    </i>
    <i r="4">
      <x v="5"/>
    </i>
    <i r="2">
      <x v="4"/>
      <x v="3"/>
      <x v="3"/>
    </i>
    <i r="4">
      <x v="4"/>
    </i>
    <i r="4">
      <x v="5"/>
    </i>
    <i r="3">
      <x v="5"/>
      <x v="3"/>
    </i>
    <i r="4">
      <x v="5"/>
    </i>
    <i r="1">
      <x v="19"/>
      <x/>
    </i>
    <i r="2">
      <x v="2"/>
      <x v="2"/>
      <x v="2"/>
    </i>
    <i r="4">
      <x v="4"/>
    </i>
    <i r="3">
      <x v="3"/>
      <x v="2"/>
    </i>
    <i r="4">
      <x v="4"/>
    </i>
    <i r="3">
      <x v="4"/>
      <x v="2"/>
    </i>
    <i r="2">
      <x v="3"/>
      <x v="5"/>
      <x v="3"/>
    </i>
    <i r="4">
      <x v="5"/>
    </i>
    <i r="2">
      <x v="4"/>
      <x v="3"/>
      <x v="5"/>
    </i>
    <i r="3">
      <x v="5"/>
      <x v="5"/>
    </i>
    <i r="1">
      <x v="17"/>
      <x/>
    </i>
    <i r="2">
      <x v="2"/>
      <x v="2"/>
      <x v="2"/>
    </i>
    <i r="4">
      <x v="4"/>
    </i>
    <i r="3">
      <x v="3"/>
      <x v="2"/>
    </i>
    <i r="4">
      <x v="3"/>
    </i>
    <i r="4">
      <x v="4"/>
    </i>
    <i r="3">
      <x v="4"/>
      <x v="2"/>
    </i>
    <i r="4">
      <x v="3"/>
    </i>
    <i r="2">
      <x v="3"/>
      <x v="5"/>
      <x v="3"/>
    </i>
    <i r="4">
      <x v="5"/>
    </i>
    <i r="2">
      <x v="4"/>
      <x v="3"/>
      <x v="4"/>
    </i>
    <i r="3">
      <x v="5"/>
      <x v="5"/>
    </i>
    <i>
      <x v="3"/>
      <x v="23"/>
      <x/>
    </i>
    <i r="2">
      <x v="2"/>
      <x v="2"/>
      <x v="3"/>
    </i>
    <i r="4">
      <x v="4"/>
    </i>
    <i r="3">
      <x v="3"/>
      <x v="2"/>
    </i>
    <i r="4">
      <x v="3"/>
    </i>
    <i r="4">
      <x v="4"/>
    </i>
    <i r="2">
      <x v="3"/>
      <x v="5"/>
      <x v="3"/>
    </i>
    <i r="2">
      <x v="4"/>
      <x v="3"/>
      <x v="4"/>
    </i>
    <i r="1">
      <x v="22"/>
      <x/>
    </i>
    <i r="2">
      <x v="2"/>
      <x v="2"/>
      <x v="3"/>
    </i>
    <i r="4">
      <x v="4"/>
    </i>
    <i r="3">
      <x v="3"/>
      <x v="2"/>
    </i>
    <i r="4">
      <x v="3"/>
    </i>
    <i r="4">
      <x v="4"/>
    </i>
    <i r="2">
      <x v="3"/>
      <x v="5"/>
      <x v="3"/>
    </i>
    <i r="2">
      <x v="4"/>
      <x v="3"/>
      <x v="4"/>
    </i>
    <i r="1">
      <x v="24"/>
      <x/>
    </i>
    <i r="2">
      <x v="2"/>
      <x v="2"/>
      <x v="3"/>
    </i>
    <i r="4">
      <x v="4"/>
    </i>
    <i r="3">
      <x v="3"/>
      <x v="2"/>
    </i>
    <i r="4">
      <x v="3"/>
    </i>
    <i r="4">
      <x v="4"/>
    </i>
    <i r="2">
      <x v="3"/>
      <x v="5"/>
      <x v="3"/>
    </i>
    <i r="2">
      <x v="4"/>
      <x v="3"/>
      <x v="4"/>
    </i>
    <i r="1">
      <x v="21"/>
      <x/>
    </i>
    <i r="2">
      <x v="2"/>
      <x v="2"/>
      <x v="3"/>
    </i>
    <i r="4">
      <x v="4"/>
    </i>
    <i r="3">
      <x v="3"/>
      <x v="2"/>
    </i>
    <i r="4">
      <x v="3"/>
    </i>
    <i r="4">
      <x v="4"/>
    </i>
    <i r="2">
      <x v="3"/>
      <x v="5"/>
      <x v="3"/>
    </i>
    <i r="2">
      <x v="4"/>
      <x v="3"/>
      <x v="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Показов всего" fld="6" baseField="0" baseItem="0" numFmtId="3"/>
    <dataField name="Показы с кукой" fld="7" baseField="0" baseItem="0" numFmtId="3"/>
    <dataField name="% " fld="13" baseField="0" baseItem="1" numFmtId="9"/>
    <dataField name="Показы с advid" fld="9" baseField="0" baseItem="0"/>
    <dataField name="Показы с advid и с кукой" fld="10" baseField="0" baseItem="0"/>
    <dataField name="Показы с stableid" fld="11" baseField="0" baseItem="0" numFmtId="3"/>
    <dataField name="Показы с stableid и кукой" fld="12" baseField="0" baseItem="0" numFmtId="3"/>
    <dataField name="%  " fld="15" baseField="0" baseItem="1" numFmtId="9"/>
  </dataFields>
  <formats count="24">
    <format dxfId="12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1">
      <pivotArea field="5" type="button" dataOnly="0" labelOnly="1" outline="0" axis="axisRow" fieldPosition="4"/>
    </format>
    <format dxfId="120">
      <pivotArea field="3" type="button" dataOnly="0" labelOnly="1" outline="0" axis="axisRow" fieldPosition="2"/>
    </format>
    <format dxfId="119">
      <pivotArea field="4" type="button" dataOnly="0" labelOnly="1" outline="0" axis="axisRow" fieldPosition="3"/>
    </format>
    <format dxfId="11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7">
      <pivotArea field="0" type="button" dataOnly="0" labelOnly="1" outline="0" axis="axisRow" fieldPosition="0"/>
    </format>
    <format dxfId="116">
      <pivotArea grandRow="1" outline="0" collapsedLevelsAreSubtotals="1" fieldPosition="0"/>
    </format>
    <format dxfId="115">
      <pivotArea dataOnly="0" labelOnly="1" grandRow="1" outline="0" fieldPosition="0"/>
    </format>
    <format dxfId="114">
      <pivotArea field="0" type="button" dataOnly="0" labelOnly="1" outline="0" axis="axisRow" fieldPosition="0"/>
    </format>
    <format dxfId="113">
      <pivotArea field="3" type="button" dataOnly="0" labelOnly="1" outline="0" axis="axisRow" fieldPosition="2"/>
    </format>
    <format dxfId="112">
      <pivotArea field="4" type="button" dataOnly="0" labelOnly="1" outline="0" axis="axisRow" fieldPosition="3"/>
    </format>
    <format dxfId="111">
      <pivotArea field="5" type="button" dataOnly="0" labelOnly="1" outline="0" axis="axisRow" fieldPosition="4"/>
    </format>
    <format dxfId="1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9">
      <pivotArea field="0" type="button" dataOnly="0" labelOnly="1" outline="0" axis="axisRow" fieldPosition="0"/>
    </format>
    <format dxfId="108">
      <pivotArea field="3" type="button" dataOnly="0" labelOnly="1" outline="0" axis="axisRow" fieldPosition="2"/>
    </format>
    <format dxfId="107">
      <pivotArea field="4" type="button" dataOnly="0" labelOnly="1" outline="0" axis="axisRow" fieldPosition="3"/>
    </format>
    <format dxfId="106">
      <pivotArea field="5" type="button" dataOnly="0" labelOnly="1" outline="0" axis="axisRow" fieldPosition="4"/>
    </format>
    <format dxfId="10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4">
      <pivotArea field="0" type="button" dataOnly="0" labelOnly="1" outline="0" axis="axisRow" fieldPosition="0"/>
    </format>
    <format dxfId="103">
      <pivotArea field="3" type="button" dataOnly="0" labelOnly="1" outline="0" axis="axisRow" fieldPosition="2"/>
    </format>
    <format dxfId="102">
      <pivotArea field="4" type="button" dataOnly="0" labelOnly="1" outline="0" axis="axisRow" fieldPosition="3"/>
    </format>
    <format dxfId="101">
      <pivotArea field="5" type="button" dataOnly="0" labelOnly="1" outline="0" axis="axisRow" fieldPosition="4"/>
    </format>
    <format dxfId="10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9">
      <pivotArea field="2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Таблица1" cacheId="26" applyNumberFormats="0" applyBorderFormats="0" applyFontFormats="0" applyPatternFormats="0" applyAlignmentFormats="0" applyWidthHeightFormats="1" dataCaption="Значения" updatedVersion="7" minRefreshableVersion="3" useAutoFormatting="1" rowGrandTotals="0" colGrandTotals="0" itemPrintTitles="1" createdVersion="5" indent="0" compact="0" compactData="0" multipleFieldFilters="0">
  <location ref="A10:I27" firstHeaderRow="1" firstDataRow="2" firstDataCol="3"/>
  <pivotFields count="17">
    <pivotField name="РК" axis="axisRow" compact="0" outline="0" showAll="0" defaultSubtotal="0">
      <items count="3">
        <item m="1" x="2"/>
        <item x="0"/>
        <item x="1"/>
      </items>
    </pivotField>
    <pivotField compact="0" outline="0" showAll="0" defaultSubtotal="0"/>
    <pivotField name="Размещение" axis="axisRow" compact="0" outline="0" showAll="0" defaultSubtotal="0">
      <items count="17">
        <item m="1" x="9"/>
        <item m="1" x="16"/>
        <item m="1" x="13"/>
        <item m="1" x="12"/>
        <item m="1" x="8"/>
        <item m="1" x="14"/>
        <item m="1" x="10"/>
        <item m="1" x="15"/>
        <item m="1" x="11"/>
        <item x="0"/>
        <item x="1"/>
        <item x="2"/>
        <item x="3"/>
        <item x="4"/>
        <item x="5"/>
        <item x="6"/>
        <item x="7"/>
      </items>
    </pivotField>
    <pivotField name="Цель" axis="axisRow" compact="0" outline="0" showAll="0" sortType="ascending" defaultSubtotal="0">
      <items count="7">
        <item m="1" x="2"/>
        <item m="1" x="6"/>
        <item m="1" x="5"/>
        <item m="1" x="3"/>
        <item m="1" x="4"/>
        <item x="1"/>
        <item x="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0"/>
    <field x="2"/>
    <field x="3"/>
  </rowFields>
  <rowItems count="16">
    <i>
      <x v="1"/>
      <x v="9"/>
      <x v="5"/>
    </i>
    <i r="2">
      <x v="6"/>
    </i>
    <i r="1">
      <x v="10"/>
      <x v="5"/>
    </i>
    <i r="2">
      <x v="6"/>
    </i>
    <i r="1">
      <x v="13"/>
      <x v="5"/>
    </i>
    <i r="2">
      <x v="6"/>
    </i>
    <i r="1">
      <x v="14"/>
      <x v="5"/>
    </i>
    <i r="2">
      <x v="6"/>
    </i>
    <i r="1">
      <x v="16"/>
      <x v="5"/>
    </i>
    <i r="2">
      <x v="6"/>
    </i>
    <i>
      <x v="2"/>
      <x v="11"/>
      <x v="5"/>
    </i>
    <i r="2">
      <x v="6"/>
    </i>
    <i r="1">
      <x v="12"/>
      <x v="5"/>
    </i>
    <i r="2">
      <x v="6"/>
    </i>
    <i r="1">
      <x v="15"/>
      <x v="5"/>
    </i>
    <i r="2">
      <x v="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Конверсии" fld="6" baseField="0" baseItem="0"/>
    <dataField name="Охват (конверсии)" fld="14" baseField="0" baseItem="0"/>
    <dataField name="Расширенные конверсии" fld="9" baseField="0" baseItem="0"/>
    <dataField name="Охват (расширенные конверсии)" fld="15" baseField="0" baseItem="0"/>
    <dataField name="Изолированные конверсии" fld="12" baseField="0" baseItem="0"/>
    <dataField name="Охват (изолированные конверсии)" fld="16" baseField="0" baseItem="0"/>
  </dataFields>
  <formats count="16">
    <format dxfId="98">
      <pivotArea outline="0" collapsedLevelsAreSubtotals="1" fieldPosition="0"/>
    </format>
    <format dxfId="97">
      <pivotArea field="0" type="button" dataOnly="0" labelOnly="1" outline="0" axis="axisRow" fieldPosition="0"/>
    </format>
    <format dxfId="96">
      <pivotArea field="3" type="button" dataOnly="0" labelOnly="1" outline="0" axis="axisRow" fieldPosition="2"/>
    </format>
    <format dxfId="9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4">
      <pivotArea field="0" type="button" dataOnly="0" labelOnly="1" outline="0" axis="axisRow" fieldPosition="0"/>
    </format>
    <format dxfId="93">
      <pivotArea field="3" type="button" dataOnly="0" labelOnly="1" outline="0" axis="axisRow" fieldPosition="2"/>
    </format>
    <format dxfId="9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1">
      <pivotArea field="0" type="button" dataOnly="0" labelOnly="1" outline="0" axis="axisRow" fieldPosition="0"/>
    </format>
    <format dxfId="90">
      <pivotArea field="3" type="button" dataOnly="0" labelOnly="1" outline="0" axis="axisRow" fieldPosition="2"/>
    </format>
    <format dxfId="8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8">
      <pivotArea field="0" type="button" dataOnly="0" labelOnly="1" outline="0" axis="axisRow" fieldPosition="0"/>
    </format>
    <format dxfId="87">
      <pivotArea field="3" type="button" dataOnly="0" labelOnly="1" outline="0" axis="axisRow" fieldPosition="2"/>
    </format>
    <format dxfId="8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5">
      <pivotArea field="2" type="button" dataOnly="0" labelOnly="1" outline="0" axis="axisRow" fieldPosition="1"/>
    </format>
    <format dxfId="84">
      <pivotArea field="2" type="button" dataOnly="0" labelOnly="1" outline="0" axis="axisRow" fieldPosition="1"/>
    </format>
    <format dxfId="83">
      <pivotArea field="2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ains" displayName="chains" ref="A9:H48" totalsRowShown="0" headerRowDxfId="82" dataDxfId="80" headerRowBorderDxfId="81" tableBorderDxfId="79" totalsRowBorderDxfId="78">
  <autoFilter ref="A9:H48" xr:uid="{00000000-0009-0000-0100-000001000000}"/>
  <tableColumns count="8">
    <tableColumn id="1" xr3:uid="{00000000-0010-0000-0000-000001000000}" name="Цель" dataDxfId="77"/>
    <tableColumn id="2" xr3:uid="{00000000-0010-0000-0000-000002000000}" name="РК" dataDxfId="76"/>
    <tableColumn id="8" xr3:uid="{1D35E5F5-0F05-4251-A424-82C68964D620}" name="Размещение (Источник)"/>
    <tableColumn id="3" xr3:uid="{00000000-0010-0000-0000-000003000000}" name="Цепочка" dataDxfId="75"/>
    <tableColumn id="4" xr3:uid="{00000000-0010-0000-0000-000004000000}" name="Показов в цепочке" dataDxfId="74"/>
    <tableColumn id="5" xr3:uid="{00000000-0010-0000-0000-000005000000}" name="Показов источника в цепочке" dataDxfId="73"/>
    <tableColumn id="6" xr3:uid="{00000000-0010-0000-0000-000006000000}" name="Конверсии" dataDxfId="72"/>
    <tableColumn id="7" xr3:uid="{00000000-0010-0000-0000-000007000000}" name="Охват" dataDxfId="7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C6F10A3-9C7F-46C0-A1F4-610D396946A5}" name="chains_compact" displayName="chains_compact" ref="A10:F38" totalsRowShown="0" headerRowDxfId="70" dataDxfId="68" headerRowBorderDxfId="69" tableBorderDxfId="67" totalsRowBorderDxfId="66">
  <autoFilter ref="A10:F38" xr:uid="{00000000-0009-0000-0100-000002000000}"/>
  <tableColumns count="6">
    <tableColumn id="1" xr3:uid="{C1B44FA2-6C7B-409A-A476-F51ABE48B15E}" name="Цель" dataDxfId="65"/>
    <tableColumn id="2" xr3:uid="{1436032B-84D3-4021-85F2-EAD72F43D8BE}" name="РК" dataDxfId="64"/>
    <tableColumn id="6" xr3:uid="{1A0C1500-533E-417C-A521-60D3E5DDDB40}" name="Размещение (Источник)"/>
    <tableColumn id="3" xr3:uid="{374F119C-4918-4C6D-BEAB-77A6A4642123}" name="Цепочка" dataDxfId="63"/>
    <tableColumn id="4" xr3:uid="{F7215A31-D500-4B42-B1AA-D87DE14DA0A2}" name="Конверсии" dataDxfId="62"/>
    <tableColumn id="5" xr3:uid="{769AEAF8-B5CF-466C-93E0-5EF8EAF4E060}" name="Охват" dataDxfId="6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requency" displayName="frequency" ref="A5:F181" totalsRowShown="0" headerRowDxfId="60" dataDxfId="58" headerRowBorderDxfId="59" tableBorderDxfId="57" totalsRowBorderDxfId="56">
  <autoFilter ref="A5:F181" xr:uid="{00000000-0009-0000-0100-000002000000}"/>
  <tableColumns count="6">
    <tableColumn id="1" xr3:uid="{00000000-0010-0000-0100-000001000000}" name="РК" dataDxfId="55"/>
    <tableColumn id="2" xr3:uid="{00000000-0010-0000-0100-000002000000}" name="Размещение" dataDxfId="54"/>
    <tableColumn id="3" xr3:uid="{00000000-0010-0000-0100-000003000000}" name="Цель" dataDxfId="53"/>
    <tableColumn id="4" xr3:uid="{00000000-0010-0000-0100-000004000000}" name="Показов источника в цепочке" dataDxfId="52"/>
    <tableColumn id="5" xr3:uid="{00000000-0010-0000-0100-000005000000}" name="Конверсии" dataDxfId="51"/>
    <tableColumn id="6" xr3:uid="{00000000-0010-0000-0100-000006000000}" name="Охват" dataDxfId="5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edia_table_source" displayName="media_table_source" ref="A1:P10" totalsRowShown="0">
  <autoFilter ref="A1:P10" xr:uid="{00000000-0009-0000-0100-000003000000}"/>
  <tableColumns count="16">
    <tableColumn id="1" xr3:uid="{00000000-0010-0000-0200-000001000000}" name="ad"/>
    <tableColumn id="3" xr3:uid="{00000000-0010-0000-0200-000003000000}" name="profile"/>
    <tableColumn id="5" xr3:uid="{00000000-0010-0000-0200-000005000000}" name="exps"/>
    <tableColumn id="6" xr3:uid="{00000000-0010-0000-0200-000006000000}" name="exps_mobile"/>
    <tableColumn id="7" xr3:uid="{00000000-0010-0000-0200-000007000000}" name="in_app"/>
    <tableColumn id="8" xr3:uid="{00000000-0010-0000-0200-000008000000}" name="exps_webview"/>
    <tableColumn id="9" xr3:uid="{00000000-0010-0000-0200-000009000000}" name="exps_smart_tv"/>
    <tableColumn id="10" xr3:uid="{00000000-0010-0000-0200-00000A000000}" name="exps_with_userid"/>
    <tableColumn id="11" xr3:uid="{00000000-0010-0000-0200-00000B000000}" name="uniqs"/>
    <tableColumn id="12" xr3:uid="{00000000-0010-0000-0200-00000C000000}" name="exps_with_advid"/>
    <tableColumn id="13" xr3:uid="{00000000-0010-0000-0200-00000D000000}" name="exps_with_advid_and_userid"/>
    <tableColumn id="14" xr3:uid="{00000000-0010-0000-0200-00000E000000}" name="exps_with_stableid"/>
    <tableColumn id="16" xr3:uid="{00000000-0010-0000-0200-000010000000}" name="exps_with_stableid_and_userid"/>
    <tableColumn id="17" xr3:uid="{00000000-0010-0000-0200-000011000000}" name="conversions"/>
    <tableColumn id="18" xr3:uid="{00000000-0010-0000-0200-000012000000}" name="enriched_conversions"/>
    <tableColumn id="19" xr3:uid="{00000000-0010-0000-0200-000013000000}" name="isolateed_conversion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onversions_source" displayName="conversions_source" ref="A1:N17" totalsRowShown="0" headerRowDxfId="49" headerRowBorderDxfId="48">
  <autoFilter ref="A1:N17" xr:uid="{00000000-0009-0000-0100-000004000000}"/>
  <sortState xmlns:xlrd2="http://schemas.microsoft.com/office/spreadsheetml/2017/richdata2" ref="A2:N225">
    <sortCondition ref="C1:C226"/>
  </sortState>
  <tableColumns count="14">
    <tableColumn id="1" xr3:uid="{00000000-0010-0000-0300-000001000000}" name="ad"/>
    <tableColumn id="2" xr3:uid="{00000000-0010-0000-0300-000002000000}" name="ad_name"/>
    <tableColumn id="3" xr3:uid="{00000000-0010-0000-0300-000003000000}" name="profile"/>
    <tableColumn id="6" xr3:uid="{00000000-0010-0000-0300-000006000000}" name="target"/>
    <tableColumn id="7" xr3:uid="{00000000-0010-0000-0300-000007000000}" name="default_uniq_sz"/>
    <tableColumn id="8" xr3:uid="{00000000-0010-0000-0300-000008000000}" name="default_uniq_all"/>
    <tableColumn id="9" xr3:uid="{00000000-0010-0000-0300-000009000000}" name="default_total"/>
    <tableColumn id="10" xr3:uid="{00000000-0010-0000-0300-00000A000000}" name="enriched_uniq_sz"/>
    <tableColumn id="11" xr3:uid="{00000000-0010-0000-0300-00000B000000}" name="enriched_uniq_all"/>
    <tableColumn id="12" xr3:uid="{00000000-0010-0000-0300-00000C000000}" name="enriched_total"/>
    <tableColumn id="13" xr3:uid="{00000000-0010-0000-0300-00000D000000}" name="isolated_uniq_sz"/>
    <tableColumn id="14" xr3:uid="{00000000-0010-0000-0300-00000E000000}" name="isolated_uniq_all"/>
    <tableColumn id="15" xr3:uid="{00000000-0010-0000-0300-00000F000000}" name="isolated_total"/>
    <tableColumn id="16" xr3:uid="{00000000-0010-0000-0300-000010000000}" name="counter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edia_table_device_source" displayName="media_table_device_source" ref="A1:M97" totalsRowShown="0">
  <autoFilter ref="A1:M97" xr:uid="{00000000-0009-0000-0100-000005000000}"/>
  <tableColumns count="13">
    <tableColumn id="1" xr3:uid="{00000000-0010-0000-0400-000001000000}" name="ad"/>
    <tableColumn id="2" xr3:uid="{00000000-0010-0000-0400-000002000000}" name="ad_name"/>
    <tableColumn id="4" xr3:uid="{00000000-0010-0000-0400-000004000000}" name="profile"/>
    <tableColumn id="5" xr3:uid="{00000000-0010-0000-0400-000005000000}" name="_device"/>
    <tableColumn id="6" xr3:uid="{00000000-0010-0000-0400-000006000000}" name="_ostype"/>
    <tableColumn id="7" xr3:uid="{00000000-0010-0000-0400-000007000000}" name="webtype"/>
    <tableColumn id="8" xr3:uid="{00000000-0010-0000-0400-000008000000}" name="exp"/>
    <tableColumn id="9" xr3:uid="{00000000-0010-0000-0400-000009000000}" name="has_userid"/>
    <tableColumn id="10" xr3:uid="{00000000-0010-0000-0400-00000A000000}" name="uniqs"/>
    <tableColumn id="11" xr3:uid="{00000000-0010-0000-0400-00000B000000}" name="has_advid"/>
    <tableColumn id="12" xr3:uid="{00000000-0010-0000-0400-00000C000000}" name="has_advid_and_userid"/>
    <tableColumn id="13" xr3:uid="{00000000-0010-0000-0400-00000D000000}" name="has_stableid"/>
    <tableColumn id="14" xr3:uid="{00000000-0010-0000-0400-00000E000000}" name="has_stableid_and_useri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47"/>
  <sheetViews>
    <sheetView tabSelected="1" zoomScaleNormal="100" workbookViewId="0"/>
  </sheetViews>
  <sheetFormatPr baseColWidth="10" defaultColWidth="9.1640625" defaultRowHeight="16" x14ac:dyDescent="0.2"/>
  <cols>
    <col min="1" max="1" width="9.1640625" style="59" customWidth="1"/>
    <col min="2" max="2" width="43.5" style="59" customWidth="1"/>
    <col min="3" max="3" width="21" style="59" customWidth="1"/>
    <col min="4" max="4" width="17.1640625" style="59" customWidth="1"/>
    <col min="5" max="7" width="12.1640625" style="59" customWidth="1"/>
    <col min="8" max="8" width="9.1640625" style="59" customWidth="1"/>
    <col min="9" max="16384" width="9.1640625" style="59"/>
  </cols>
  <sheetData>
    <row r="1" spans="2:7" ht="19.5" customHeight="1" x14ac:dyDescent="0.2">
      <c r="B1" s="5"/>
      <c r="C1" s="5"/>
      <c r="D1" s="5"/>
      <c r="E1" s="5"/>
      <c r="F1" s="5"/>
      <c r="G1" s="5"/>
    </row>
    <row r="2" spans="2:7" ht="27.75" customHeight="1" x14ac:dyDescent="0.2">
      <c r="B2" s="5"/>
      <c r="C2" s="5"/>
      <c r="D2" s="5"/>
      <c r="E2" s="5"/>
      <c r="F2" s="5"/>
      <c r="G2" s="5"/>
    </row>
    <row r="3" spans="2:7" x14ac:dyDescent="0.2">
      <c r="B3" s="5"/>
      <c r="C3" s="5"/>
      <c r="D3" s="5"/>
      <c r="E3" s="5"/>
      <c r="F3" s="5"/>
      <c r="G3" s="5"/>
    </row>
    <row r="4" spans="2:7" ht="28.5" customHeight="1" x14ac:dyDescent="0.35">
      <c r="B4" s="6" t="s">
        <v>0</v>
      </c>
      <c r="C4" s="5"/>
      <c r="D4" s="5"/>
      <c r="E4" s="5"/>
      <c r="F4" s="5"/>
      <c r="G4" s="5"/>
    </row>
    <row r="5" spans="2:7" x14ac:dyDescent="0.2">
      <c r="B5" s="5"/>
      <c r="C5" s="5"/>
      <c r="D5" s="5"/>
      <c r="E5" s="5"/>
      <c r="F5" s="5"/>
      <c r="G5" s="5"/>
    </row>
    <row r="6" spans="2:7" ht="18" customHeight="1" x14ac:dyDescent="0.25">
      <c r="B6" s="24" t="s">
        <v>1</v>
      </c>
      <c r="C6" s="7">
        <v>226361</v>
      </c>
      <c r="D6" s="24" t="s">
        <v>145</v>
      </c>
      <c r="E6" s="5"/>
      <c r="F6" s="5"/>
      <c r="G6" s="5"/>
    </row>
    <row r="7" spans="2:7" s="54" customFormat="1" ht="18" customHeight="1" x14ac:dyDescent="0.2">
      <c r="B7" s="23" t="s">
        <v>2</v>
      </c>
      <c r="C7">
        <v>785718</v>
      </c>
      <c r="D7" t="s">
        <v>146</v>
      </c>
      <c r="E7" s="23"/>
      <c r="F7" s="23"/>
      <c r="G7" s="23"/>
    </row>
    <row r="8" spans="2:7" s="54" customFormat="1" ht="18" customHeight="1" x14ac:dyDescent="0.2">
      <c r="C8">
        <v>781514</v>
      </c>
      <c r="D8" t="s">
        <v>147</v>
      </c>
    </row>
    <row r="9" spans="2:7" ht="18" customHeight="1" x14ac:dyDescent="0.2">
      <c r="B9" s="23"/>
      <c r="C9" s="55"/>
      <c r="D9" s="56"/>
      <c r="E9" s="23"/>
      <c r="F9" s="23"/>
      <c r="G9" s="23"/>
    </row>
    <row r="10" spans="2:7" ht="18" customHeight="1" x14ac:dyDescent="0.2">
      <c r="B10" s="9" t="s">
        <v>3</v>
      </c>
      <c r="C10" s="10" t="s">
        <v>4</v>
      </c>
      <c r="E10" s="11"/>
      <c r="F10" s="11"/>
      <c r="G10" s="11"/>
    </row>
    <row r="11" spans="2:7" ht="18" customHeight="1" x14ac:dyDescent="0.2">
      <c r="B11" s="9"/>
      <c r="C11" s="9"/>
      <c r="D11" s="12"/>
      <c r="E11" s="11"/>
      <c r="F11" s="11"/>
      <c r="G11" s="11"/>
    </row>
    <row r="12" spans="2:7" ht="18" customHeight="1" x14ac:dyDescent="0.2">
      <c r="B12" s="9" t="s">
        <v>5</v>
      </c>
      <c r="C12" s="8">
        <v>30</v>
      </c>
      <c r="D12" s="12"/>
      <c r="E12" s="11"/>
      <c r="F12" s="11"/>
      <c r="G12" s="11"/>
    </row>
    <row r="13" spans="2:7" ht="18" customHeight="1" x14ac:dyDescent="0.2">
      <c r="B13" s="9" t="s">
        <v>6</v>
      </c>
      <c r="C13" s="8"/>
      <c r="D13" s="12"/>
      <c r="E13" s="11"/>
      <c r="F13" s="11"/>
      <c r="G13" s="11"/>
    </row>
    <row r="14" spans="2:7" ht="18" customHeight="1" x14ac:dyDescent="0.2">
      <c r="B14" s="13"/>
      <c r="C14" s="14"/>
      <c r="D14" s="11"/>
      <c r="E14" s="11"/>
      <c r="F14" s="11"/>
      <c r="G14" s="11"/>
    </row>
    <row r="15" spans="2:7" ht="18" customHeight="1" x14ac:dyDescent="0.25">
      <c r="B15" s="53" t="s">
        <v>7</v>
      </c>
      <c r="C15" s="15"/>
      <c r="D15" s="5"/>
      <c r="E15" s="5"/>
      <c r="F15" s="5"/>
      <c r="G15" s="5"/>
    </row>
    <row r="16" spans="2:7" ht="18" customHeight="1" x14ac:dyDescent="0.25">
      <c r="B16" s="16"/>
      <c r="C16" s="16"/>
      <c r="D16" s="5"/>
      <c r="E16" s="5"/>
      <c r="F16" s="5"/>
      <c r="G16" s="5"/>
    </row>
    <row r="17" spans="2:7" ht="18" customHeight="1" x14ac:dyDescent="0.2">
      <c r="B17" s="17" t="s">
        <v>8</v>
      </c>
      <c r="C17" s="3">
        <f>SUM(media_table_source[exps])</f>
        <v>7124593</v>
      </c>
      <c r="D17" s="5"/>
      <c r="E17" s="5"/>
      <c r="F17" s="5"/>
      <c r="G17" s="5"/>
    </row>
    <row r="18" spans="2:7" ht="18" customHeight="1" x14ac:dyDescent="0.25">
      <c r="B18" s="17" t="s">
        <v>9</v>
      </c>
      <c r="C18" s="4">
        <f>SUM(media_table_source[exps_with_userid])</f>
        <v>4574419</v>
      </c>
      <c r="D18" s="18">
        <f>IFERROR(SUM(media_table_source[exps_with_userid])/SUM(media_table_source[exps]),0)</f>
        <v>0.64206039559031658</v>
      </c>
      <c r="E18" s="5"/>
      <c r="F18" s="5"/>
      <c r="G18" s="5"/>
    </row>
    <row r="19" spans="2:7" ht="18" customHeight="1" x14ac:dyDescent="0.25">
      <c r="B19" s="17" t="s">
        <v>10</v>
      </c>
      <c r="C19" s="4">
        <f>SUM(media_table_source[exps_with_stableid_and_userid])</f>
        <v>1385708</v>
      </c>
      <c r="D19" s="18">
        <f>IFERROR(SUM(media_table_source[exps_with_stableid_and_userid])/SUM(media_table_source[exps]),0)</f>
        <v>0.1944964435161419</v>
      </c>
      <c r="E19" s="5"/>
      <c r="F19" s="5"/>
      <c r="G19" s="5"/>
    </row>
    <row r="20" spans="2:7" ht="18" customHeight="1" x14ac:dyDescent="0.2">
      <c r="B20" s="5"/>
      <c r="C20" s="5"/>
      <c r="D20" s="5"/>
      <c r="E20" s="5"/>
      <c r="F20" s="5"/>
      <c r="G20" s="5"/>
    </row>
    <row r="21" spans="2:7" ht="18" customHeight="1" x14ac:dyDescent="0.2">
      <c r="B21" s="17" t="s">
        <v>11</v>
      </c>
      <c r="C21" s="4">
        <f>SUM(media_table_source[conversions])</f>
        <v>17802</v>
      </c>
      <c r="E21" s="5"/>
      <c r="F21" s="5"/>
      <c r="G21" s="5"/>
    </row>
    <row r="22" spans="2:7" ht="18" customHeight="1" x14ac:dyDescent="0.2">
      <c r="B22" s="17" t="s">
        <v>12</v>
      </c>
      <c r="C22" s="4">
        <f>SUM(media_table_source[enriched_conversions])</f>
        <v>19398</v>
      </c>
    </row>
    <row r="23" spans="2:7" ht="18" customHeight="1" x14ac:dyDescent="0.25">
      <c r="B23" s="18" t="s">
        <v>13</v>
      </c>
      <c r="C23" s="19">
        <f>IFERROR(SUM(media_table_source[enriched_conversions])/SUM(media_table_source[conversions])-1,"")</f>
        <v>8.9652847994607265E-2</v>
      </c>
      <c r="D23" s="5"/>
      <c r="E23" s="5"/>
      <c r="F23" s="5"/>
      <c r="G23" s="5"/>
    </row>
    <row r="24" spans="2:7" ht="18" customHeight="1" x14ac:dyDescent="0.2">
      <c r="B24" s="5"/>
      <c r="C24" s="5"/>
      <c r="D24" s="5"/>
      <c r="E24" s="5"/>
      <c r="F24" s="5"/>
      <c r="G24" s="5"/>
    </row>
    <row r="25" spans="2:7" ht="18" customHeight="1" x14ac:dyDescent="0.2">
      <c r="C25" s="51" t="s">
        <v>14</v>
      </c>
      <c r="D25" s="52"/>
      <c r="E25" s="52"/>
      <c r="F25" s="52"/>
      <c r="G25" s="52"/>
    </row>
    <row r="26" spans="2:7" ht="18" customHeight="1" x14ac:dyDescent="0.2"/>
    <row r="27" spans="2:7" ht="18" customHeight="1" x14ac:dyDescent="0.2"/>
    <row r="28" spans="2:7" ht="18" customHeight="1" x14ac:dyDescent="0.2"/>
    <row r="29" spans="2:7" ht="18" customHeight="1" x14ac:dyDescent="0.2"/>
    <row r="30" spans="2:7" ht="18" customHeight="1" x14ac:dyDescent="0.2"/>
    <row r="31" spans="2:7" ht="18" customHeight="1" x14ac:dyDescent="0.2"/>
    <row r="32" spans="2: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</sheetData>
  <pageMargins left="0.70000000000000007" right="0.70000000000000007" top="0.75" bottom="0.75" header="0.3" footer="0.3"/>
  <pageSetup paperSize="9" fitToWidth="0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workbookViewId="0">
      <selection activeCell="B15" sqref="B15"/>
    </sheetView>
  </sheetViews>
  <sheetFormatPr baseColWidth="10" defaultColWidth="9.1640625" defaultRowHeight="15" x14ac:dyDescent="0.2"/>
  <cols>
    <col min="1" max="1" width="12.1640625" customWidth="1"/>
    <col min="2" max="2" width="101.6640625" style="29" customWidth="1"/>
    <col min="3" max="3" width="9.5" style="29" customWidth="1"/>
    <col min="4" max="4" width="22.1640625" style="29" customWidth="1"/>
    <col min="5" max="5" width="7.5" style="29" customWidth="1"/>
    <col min="6" max="6" width="9.83203125" style="29" customWidth="1"/>
    <col min="7" max="7" width="8.83203125" style="29" customWidth="1"/>
    <col min="8" max="8" width="9.1640625" style="29" customWidth="1"/>
    <col min="9" max="9" width="7.5" style="29" customWidth="1"/>
    <col min="10" max="10" width="9.1640625" style="29" customWidth="1"/>
    <col min="11" max="11" width="17.5" style="29" customWidth="1"/>
    <col min="12" max="12" width="9.1640625" style="29" customWidth="1"/>
    <col min="13" max="13" width="16.83203125" style="29" customWidth="1"/>
    <col min="14" max="14" width="10.83203125" style="29" customWidth="1"/>
    <col min="15" max="15" width="14.1640625" style="29" customWidth="1"/>
    <col min="16" max="16" width="16.1640625" customWidth="1"/>
    <col min="17" max="17" width="9.1640625" customWidth="1"/>
  </cols>
  <sheetData>
    <row r="1" spans="1:16" ht="23.25" customHeight="1" x14ac:dyDescent="0.3">
      <c r="A1" s="2" t="s">
        <v>15</v>
      </c>
    </row>
    <row r="3" spans="1:16" x14ac:dyDescent="0.2">
      <c r="A3" t="s">
        <v>16</v>
      </c>
    </row>
    <row r="5" spans="1:16" x14ac:dyDescent="0.2">
      <c r="A5" s="20" t="s">
        <v>17</v>
      </c>
      <c r="B5" s="34"/>
      <c r="C5" s="22"/>
      <c r="D5" s="22"/>
      <c r="E5" s="22"/>
      <c r="F5" s="22"/>
      <c r="G5" s="22"/>
      <c r="H5" s="21"/>
      <c r="I5" s="22"/>
      <c r="J5" s="22"/>
      <c r="K5" s="22"/>
      <c r="L5" s="22"/>
      <c r="M5" s="32"/>
      <c r="N5" s="36"/>
      <c r="P5" s="29"/>
    </row>
    <row r="6" spans="1:16" x14ac:dyDescent="0.2">
      <c r="A6" s="20" t="s">
        <v>18</v>
      </c>
      <c r="B6" s="34"/>
      <c r="C6" s="22"/>
      <c r="D6" s="22"/>
      <c r="E6" s="22"/>
      <c r="F6" s="22"/>
      <c r="G6" s="22"/>
      <c r="H6" s="21"/>
      <c r="I6" s="22"/>
      <c r="J6" s="22"/>
      <c r="K6" s="22"/>
      <c r="L6" s="22"/>
      <c r="M6" s="22"/>
      <c r="N6" s="38"/>
      <c r="O6" s="36"/>
      <c r="P6" s="29"/>
    </row>
    <row r="7" spans="1:16" x14ac:dyDescent="0.2">
      <c r="A7" s="20" t="s">
        <v>19</v>
      </c>
      <c r="B7" s="34"/>
      <c r="C7" s="22"/>
      <c r="D7" s="22"/>
      <c r="E7" s="22"/>
      <c r="F7" s="22"/>
      <c r="G7" s="22"/>
      <c r="H7" s="21"/>
      <c r="I7" s="22"/>
      <c r="J7" s="22"/>
      <c r="K7" s="22"/>
      <c r="L7" s="22"/>
      <c r="M7" s="22"/>
      <c r="N7" s="25"/>
      <c r="O7" s="38"/>
      <c r="P7" s="37"/>
    </row>
    <row r="9" spans="1:16" s="35" customFormat="1" ht="27.75" hidden="1" customHeight="1" x14ac:dyDescent="0.2">
      <c r="A9"/>
      <c r="B9"/>
      <c r="C9" s="50" t="s">
        <v>20</v>
      </c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30" customHeight="1" x14ac:dyDescent="0.2">
      <c r="A10" s="57" t="s">
        <v>21</v>
      </c>
      <c r="B10" s="57" t="s">
        <v>22</v>
      </c>
      <c r="C10" s="58" t="s">
        <v>23</v>
      </c>
      <c r="D10" s="58" t="s">
        <v>24</v>
      </c>
      <c r="E10" s="58" t="s">
        <v>25</v>
      </c>
      <c r="F10" s="58" t="s">
        <v>26</v>
      </c>
      <c r="G10" s="58" t="s">
        <v>27</v>
      </c>
      <c r="H10" s="58" t="s">
        <v>28</v>
      </c>
      <c r="I10" s="58" t="s">
        <v>29</v>
      </c>
      <c r="J10" s="58" t="s">
        <v>30</v>
      </c>
      <c r="K10" s="58" t="s">
        <v>31</v>
      </c>
      <c r="L10" s="58" t="s">
        <v>32</v>
      </c>
      <c r="M10" s="58" t="s">
        <v>33</v>
      </c>
      <c r="N10" s="58" t="s">
        <v>34</v>
      </c>
      <c r="O10" s="58" t="s">
        <v>35</v>
      </c>
      <c r="P10" s="58" t="s">
        <v>36</v>
      </c>
    </row>
    <row r="11" spans="1:16" x14ac:dyDescent="0.2">
      <c r="A11">
        <v>781514</v>
      </c>
      <c r="B11" t="s">
        <v>150</v>
      </c>
      <c r="C11" s="29">
        <v>1813337</v>
      </c>
      <c r="D11" s="29">
        <v>1016163</v>
      </c>
      <c r="E11" s="29">
        <v>27</v>
      </c>
      <c r="F11" s="29">
        <v>26179</v>
      </c>
      <c r="G11" s="29">
        <v>7351</v>
      </c>
      <c r="H11" s="29">
        <v>1070873</v>
      </c>
      <c r="I11" s="29">
        <v>342889</v>
      </c>
      <c r="J11" s="29">
        <v>0</v>
      </c>
      <c r="K11" s="29">
        <v>0</v>
      </c>
      <c r="L11" s="29">
        <v>99832</v>
      </c>
      <c r="M11" s="29">
        <v>62389</v>
      </c>
      <c r="N11" s="29">
        <v>864</v>
      </c>
      <c r="O11" s="29">
        <v>864</v>
      </c>
      <c r="P11" s="29">
        <v>17</v>
      </c>
    </row>
    <row r="12" spans="1:16" x14ac:dyDescent="0.2">
      <c r="B12" t="s">
        <v>154</v>
      </c>
      <c r="C12" s="29">
        <v>317587</v>
      </c>
      <c r="D12" s="29">
        <v>146455</v>
      </c>
      <c r="E12" s="29">
        <v>69</v>
      </c>
      <c r="F12" s="29">
        <v>8153</v>
      </c>
      <c r="G12" s="29">
        <v>11</v>
      </c>
      <c r="H12" s="29">
        <v>125729</v>
      </c>
      <c r="I12" s="29">
        <v>36506</v>
      </c>
      <c r="J12" s="29">
        <v>0</v>
      </c>
      <c r="K12" s="29">
        <v>0</v>
      </c>
      <c r="L12" s="29">
        <v>86260</v>
      </c>
      <c r="M12" s="29">
        <v>66737</v>
      </c>
      <c r="N12" s="29">
        <v>2171</v>
      </c>
      <c r="O12" s="29">
        <v>2171</v>
      </c>
      <c r="P12" s="29">
        <v>39</v>
      </c>
    </row>
    <row r="13" spans="1:16" x14ac:dyDescent="0.2">
      <c r="B13" t="s">
        <v>149</v>
      </c>
      <c r="C13" s="29">
        <v>1546090</v>
      </c>
      <c r="D13" s="29">
        <v>1210773</v>
      </c>
      <c r="E13" s="29">
        <v>6</v>
      </c>
      <c r="F13" s="29">
        <v>368492</v>
      </c>
      <c r="G13" s="29">
        <v>64</v>
      </c>
      <c r="H13" s="29">
        <v>682868</v>
      </c>
      <c r="I13" s="29">
        <v>139815</v>
      </c>
      <c r="J13" s="29">
        <v>0</v>
      </c>
      <c r="K13" s="29">
        <v>0</v>
      </c>
      <c r="L13" s="29">
        <v>88104</v>
      </c>
      <c r="M13" s="29">
        <v>71174</v>
      </c>
      <c r="N13" s="29">
        <v>5122</v>
      </c>
      <c r="O13" s="29">
        <v>5123</v>
      </c>
      <c r="P13" s="29">
        <v>250</v>
      </c>
    </row>
    <row r="14" spans="1:16" x14ac:dyDescent="0.2">
      <c r="B14" t="s">
        <v>153</v>
      </c>
      <c r="C14" s="29">
        <v>420035</v>
      </c>
      <c r="D14" s="29">
        <v>301977</v>
      </c>
      <c r="E14" s="29">
        <v>6</v>
      </c>
      <c r="F14" s="29">
        <v>3910</v>
      </c>
      <c r="G14" s="29">
        <v>12</v>
      </c>
      <c r="H14" s="29">
        <v>319807</v>
      </c>
      <c r="I14" s="29">
        <v>55113</v>
      </c>
      <c r="J14" s="29">
        <v>0</v>
      </c>
      <c r="K14" s="29">
        <v>0</v>
      </c>
      <c r="L14" s="29">
        <v>24118</v>
      </c>
      <c r="M14" s="29">
        <v>23441</v>
      </c>
      <c r="N14" s="29">
        <v>4134</v>
      </c>
      <c r="O14" s="29">
        <v>4139</v>
      </c>
      <c r="P14" s="29">
        <v>240</v>
      </c>
    </row>
    <row r="15" spans="1:16" x14ac:dyDescent="0.2">
      <c r="B15" t="s">
        <v>155</v>
      </c>
      <c r="C15" s="29">
        <v>1321467</v>
      </c>
      <c r="D15" s="29">
        <v>679524</v>
      </c>
      <c r="E15" s="29">
        <v>15</v>
      </c>
      <c r="F15" s="29">
        <v>19958</v>
      </c>
      <c r="G15" s="29">
        <v>2304</v>
      </c>
      <c r="H15" s="29">
        <v>714252</v>
      </c>
      <c r="I15" s="29">
        <v>505023</v>
      </c>
      <c r="J15" s="29">
        <v>0</v>
      </c>
      <c r="K15" s="29">
        <v>0</v>
      </c>
      <c r="L15" s="29">
        <v>43411</v>
      </c>
      <c r="M15" s="29">
        <v>27059</v>
      </c>
      <c r="N15" s="29">
        <v>5484</v>
      </c>
      <c r="O15" s="29">
        <v>5489</v>
      </c>
      <c r="P15" s="29">
        <v>218</v>
      </c>
    </row>
    <row r="16" spans="1:16" x14ac:dyDescent="0.2">
      <c r="A16">
        <v>785718</v>
      </c>
      <c r="B16" t="s">
        <v>148</v>
      </c>
      <c r="C16" s="29">
        <v>661534</v>
      </c>
      <c r="D16" s="29">
        <v>660556</v>
      </c>
      <c r="E16" s="29">
        <v>25620</v>
      </c>
      <c r="F16" s="29">
        <v>635873</v>
      </c>
      <c r="G16" s="29">
        <v>267</v>
      </c>
      <c r="H16" s="29">
        <v>661534</v>
      </c>
      <c r="I16" s="29">
        <v>575712</v>
      </c>
      <c r="J16" s="29">
        <v>661528</v>
      </c>
      <c r="K16" s="29">
        <v>661528</v>
      </c>
      <c r="L16" s="29">
        <v>445819</v>
      </c>
      <c r="M16" s="29">
        <v>445819</v>
      </c>
      <c r="N16" s="29">
        <v>21</v>
      </c>
      <c r="O16" s="29">
        <v>748</v>
      </c>
      <c r="P16" s="29">
        <v>727</v>
      </c>
    </row>
    <row r="17" spans="2:16" x14ac:dyDescent="0.2">
      <c r="B17" t="s">
        <v>186</v>
      </c>
      <c r="C17" s="29">
        <v>47053</v>
      </c>
      <c r="D17" s="29">
        <v>47009</v>
      </c>
      <c r="E17" s="29">
        <v>951</v>
      </c>
      <c r="F17" s="29">
        <v>46089</v>
      </c>
      <c r="G17" s="29">
        <v>16</v>
      </c>
      <c r="H17" s="29">
        <v>1896</v>
      </c>
      <c r="I17" s="29">
        <v>1763</v>
      </c>
      <c r="J17" s="29">
        <v>0</v>
      </c>
      <c r="K17" s="29">
        <v>0</v>
      </c>
      <c r="L17" s="29">
        <v>31121</v>
      </c>
      <c r="M17" s="29">
        <v>1005</v>
      </c>
      <c r="N17" s="29">
        <v>0</v>
      </c>
      <c r="O17" s="29">
        <v>0</v>
      </c>
      <c r="P17" s="29">
        <v>0</v>
      </c>
    </row>
    <row r="18" spans="2:16" x14ac:dyDescent="0.2">
      <c r="B18" t="s">
        <v>151</v>
      </c>
      <c r="C18" s="29">
        <v>667708</v>
      </c>
      <c r="D18" s="29">
        <v>666130</v>
      </c>
      <c r="E18" s="29">
        <v>9706</v>
      </c>
      <c r="F18" s="29">
        <v>657982</v>
      </c>
      <c r="G18" s="29">
        <v>79</v>
      </c>
      <c r="H18" s="29">
        <v>667678</v>
      </c>
      <c r="I18" s="29">
        <v>556158</v>
      </c>
      <c r="J18" s="29">
        <v>667676</v>
      </c>
      <c r="K18" s="29">
        <v>667676</v>
      </c>
      <c r="L18" s="29">
        <v>468236</v>
      </c>
      <c r="M18" s="29">
        <v>468236</v>
      </c>
      <c r="N18" s="29">
        <v>6</v>
      </c>
      <c r="O18" s="29">
        <v>492</v>
      </c>
      <c r="P18" s="29">
        <v>486</v>
      </c>
    </row>
    <row r="19" spans="2:16" x14ac:dyDescent="0.2">
      <c r="B19" t="s">
        <v>152</v>
      </c>
      <c r="C19" s="29">
        <v>329782</v>
      </c>
      <c r="D19" s="29">
        <v>329483</v>
      </c>
      <c r="E19" s="29">
        <v>11097</v>
      </c>
      <c r="F19" s="29">
        <v>318639</v>
      </c>
      <c r="G19" s="29">
        <v>138</v>
      </c>
      <c r="H19" s="29">
        <v>329782</v>
      </c>
      <c r="I19" s="29">
        <v>284804</v>
      </c>
      <c r="J19" s="29">
        <v>329782</v>
      </c>
      <c r="K19" s="29">
        <v>329782</v>
      </c>
      <c r="L19" s="29">
        <v>219848</v>
      </c>
      <c r="M19" s="29">
        <v>219848</v>
      </c>
      <c r="N19" s="29">
        <v>0</v>
      </c>
      <c r="O19" s="29">
        <v>372</v>
      </c>
      <c r="P19" s="29">
        <v>372</v>
      </c>
    </row>
    <row r="20" spans="2:16" x14ac:dyDescent="0.2"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6" x14ac:dyDescent="0.2"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2:16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2:16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2:16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6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7"/>
  <sheetViews>
    <sheetView workbookViewId="0">
      <selection activeCell="B11" sqref="B11"/>
    </sheetView>
  </sheetViews>
  <sheetFormatPr baseColWidth="10" defaultColWidth="8.83203125" defaultRowHeight="15" x14ac:dyDescent="0.2"/>
  <cols>
    <col min="1" max="1" width="14" customWidth="1"/>
    <col min="2" max="2" width="43.5" customWidth="1"/>
    <col min="3" max="3" width="13.33203125" bestFit="1" customWidth="1"/>
    <col min="4" max="4" width="13.1640625" customWidth="1"/>
    <col min="5" max="5" width="12.33203125" bestFit="1" customWidth="1"/>
    <col min="6" max="7" width="8.83203125" bestFit="1" customWidth="1"/>
    <col min="8" max="8" width="5.5" bestFit="1" customWidth="1"/>
    <col min="9" max="9" width="8.83203125" bestFit="1" customWidth="1"/>
    <col min="10" max="10" width="13" bestFit="1" customWidth="1"/>
    <col min="11" max="11" width="8.83203125" bestFit="1" customWidth="1"/>
    <col min="12" max="12" width="16.5" bestFit="1" customWidth="1"/>
    <col min="13" max="13" width="4.5" bestFit="1" customWidth="1"/>
    <col min="14" max="14" width="7.1640625" customWidth="1"/>
    <col min="15" max="15" width="9.5" customWidth="1"/>
    <col min="16" max="16" width="16.5" bestFit="1" customWidth="1"/>
  </cols>
  <sheetData>
    <row r="1" spans="1:13" ht="23.25" customHeight="1" x14ac:dyDescent="0.3">
      <c r="A1" s="2" t="s">
        <v>37</v>
      </c>
    </row>
    <row r="3" spans="1:13" s="35" customFormat="1" hidden="1" x14ac:dyDescent="0.2">
      <c r="A3"/>
      <c r="B3"/>
      <c r="C3"/>
      <c r="D3"/>
      <c r="E3"/>
      <c r="F3" s="50" t="s">
        <v>20</v>
      </c>
      <c r="G3"/>
      <c r="H3"/>
      <c r="I3"/>
      <c r="J3"/>
      <c r="K3"/>
      <c r="L3"/>
      <c r="M3"/>
    </row>
    <row r="4" spans="1:13" ht="45" customHeight="1" x14ac:dyDescent="0.2">
      <c r="A4" s="46" t="s">
        <v>21</v>
      </c>
      <c r="B4" s="46" t="s">
        <v>22</v>
      </c>
      <c r="C4" s="46" t="s">
        <v>38</v>
      </c>
      <c r="D4" s="46" t="s">
        <v>39</v>
      </c>
      <c r="E4" s="46" t="s">
        <v>40</v>
      </c>
      <c r="F4" s="46" t="s">
        <v>23</v>
      </c>
      <c r="G4" s="46" t="s">
        <v>28</v>
      </c>
      <c r="H4" s="46" t="s">
        <v>41</v>
      </c>
      <c r="I4" s="46" t="s">
        <v>30</v>
      </c>
      <c r="J4" s="46" t="s">
        <v>31</v>
      </c>
      <c r="K4" s="46" t="s">
        <v>32</v>
      </c>
      <c r="L4" s="46" t="s">
        <v>33</v>
      </c>
      <c r="M4" s="46" t="s">
        <v>42</v>
      </c>
    </row>
    <row r="5" spans="1:13" x14ac:dyDescent="0.2">
      <c r="A5">
        <v>781514</v>
      </c>
      <c r="B5" t="s">
        <v>150</v>
      </c>
      <c r="C5" t="s">
        <v>137</v>
      </c>
      <c r="F5" s="29">
        <v>789662</v>
      </c>
      <c r="G5" s="29">
        <v>400470</v>
      </c>
      <c r="H5" s="1">
        <v>0.5071410299596536</v>
      </c>
      <c r="I5" s="69">
        <v>0</v>
      </c>
      <c r="J5" s="69">
        <v>0</v>
      </c>
      <c r="K5" s="29">
        <v>40564</v>
      </c>
      <c r="L5" s="29">
        <v>17254</v>
      </c>
      <c r="M5" s="1">
        <v>4.3084375858366421E-2</v>
      </c>
    </row>
    <row r="6" spans="1:13" x14ac:dyDescent="0.2">
      <c r="C6" t="s">
        <v>138</v>
      </c>
      <c r="D6" t="s">
        <v>139</v>
      </c>
      <c r="E6" t="s">
        <v>140</v>
      </c>
      <c r="F6" s="29">
        <v>224666</v>
      </c>
      <c r="G6" s="29">
        <v>3152</v>
      </c>
      <c r="H6" s="1">
        <v>1.4029715221706889E-2</v>
      </c>
      <c r="I6" s="69">
        <v>0</v>
      </c>
      <c r="J6" s="69">
        <v>0</v>
      </c>
      <c r="K6" s="29">
        <v>4675</v>
      </c>
      <c r="L6" s="29">
        <v>113</v>
      </c>
      <c r="M6" s="1">
        <v>3.5850253807106602E-2</v>
      </c>
    </row>
    <row r="7" spans="1:13" x14ac:dyDescent="0.2">
      <c r="E7" t="s">
        <v>26</v>
      </c>
      <c r="F7" s="29">
        <v>185</v>
      </c>
      <c r="G7" s="29">
        <v>0</v>
      </c>
      <c r="H7" s="1">
        <v>0</v>
      </c>
      <c r="I7" s="69">
        <v>0</v>
      </c>
      <c r="J7" s="69">
        <v>0</v>
      </c>
      <c r="K7" s="29">
        <v>4</v>
      </c>
      <c r="L7" s="29">
        <v>0</v>
      </c>
      <c r="M7" s="1">
        <v>0</v>
      </c>
    </row>
    <row r="8" spans="1:13" x14ac:dyDescent="0.2">
      <c r="D8" t="s">
        <v>141</v>
      </c>
      <c r="E8" t="s">
        <v>140</v>
      </c>
      <c r="F8" s="29">
        <v>771281</v>
      </c>
      <c r="G8" s="29">
        <v>642328</v>
      </c>
      <c r="H8" s="1">
        <v>0.83280672024852165</v>
      </c>
      <c r="I8" s="69">
        <v>0</v>
      </c>
      <c r="J8" s="69">
        <v>0</v>
      </c>
      <c r="K8" s="29">
        <v>53448</v>
      </c>
      <c r="L8" s="29">
        <v>43981</v>
      </c>
      <c r="M8" s="1">
        <v>6.8471248334184401E-2</v>
      </c>
    </row>
    <row r="9" spans="1:13" x14ac:dyDescent="0.2">
      <c r="E9" t="s">
        <v>25</v>
      </c>
      <c r="F9" s="29">
        <v>6</v>
      </c>
      <c r="G9" s="29">
        <v>0</v>
      </c>
      <c r="H9" s="1">
        <v>0</v>
      </c>
      <c r="I9" s="69">
        <v>0</v>
      </c>
      <c r="J9" s="69">
        <v>0</v>
      </c>
      <c r="K9" s="29">
        <v>0</v>
      </c>
      <c r="L9" s="29">
        <v>0</v>
      </c>
      <c r="M9" s="1">
        <v>0</v>
      </c>
    </row>
    <row r="10" spans="1:13" x14ac:dyDescent="0.2">
      <c r="E10" t="s">
        <v>26</v>
      </c>
      <c r="F10" s="29">
        <v>19832</v>
      </c>
      <c r="G10" s="29">
        <v>18345</v>
      </c>
      <c r="H10" s="1">
        <v>0.92502016942315446</v>
      </c>
      <c r="I10" s="69">
        <v>0</v>
      </c>
      <c r="J10" s="69">
        <v>0</v>
      </c>
      <c r="K10" s="29">
        <v>938</v>
      </c>
      <c r="L10" s="29">
        <v>850</v>
      </c>
      <c r="M10" s="1">
        <v>4.633415099482148E-2</v>
      </c>
    </row>
    <row r="11" spans="1:13" x14ac:dyDescent="0.2">
      <c r="D11" t="s">
        <v>142</v>
      </c>
      <c r="E11" t="s">
        <v>140</v>
      </c>
      <c r="F11" s="29">
        <v>193</v>
      </c>
      <c r="G11" s="29">
        <v>116</v>
      </c>
      <c r="H11" s="1">
        <v>0.60103626943005184</v>
      </c>
      <c r="I11" s="69">
        <v>0</v>
      </c>
      <c r="J11" s="69">
        <v>0</v>
      </c>
      <c r="K11" s="29">
        <v>11</v>
      </c>
      <c r="L11" s="29">
        <v>10</v>
      </c>
      <c r="M11" s="1">
        <v>8.6206896551724144E-2</v>
      </c>
    </row>
    <row r="12" spans="1:13" x14ac:dyDescent="0.2">
      <c r="C12" t="s">
        <v>143</v>
      </c>
      <c r="D12" t="s">
        <v>143</v>
      </c>
      <c r="E12" t="s">
        <v>25</v>
      </c>
      <c r="F12" s="29">
        <v>1</v>
      </c>
      <c r="G12" s="29">
        <v>0</v>
      </c>
      <c r="H12" s="1">
        <v>0</v>
      </c>
      <c r="I12" s="69">
        <v>0</v>
      </c>
      <c r="J12" s="69">
        <v>0</v>
      </c>
      <c r="K12" s="29">
        <v>0</v>
      </c>
      <c r="L12" s="29">
        <v>0</v>
      </c>
      <c r="M12" s="1">
        <v>0</v>
      </c>
    </row>
    <row r="13" spans="1:13" x14ac:dyDescent="0.2">
      <c r="E13" t="s">
        <v>143</v>
      </c>
      <c r="F13" s="29">
        <v>160</v>
      </c>
      <c r="G13" s="29">
        <v>11</v>
      </c>
      <c r="H13" s="1">
        <v>6.8750000000000006E-2</v>
      </c>
      <c r="I13" s="69">
        <v>0</v>
      </c>
      <c r="J13" s="69">
        <v>0</v>
      </c>
      <c r="K13" s="29">
        <v>3</v>
      </c>
      <c r="L13" s="29">
        <v>0</v>
      </c>
      <c r="M13" s="1">
        <v>0</v>
      </c>
    </row>
    <row r="14" spans="1:13" x14ac:dyDescent="0.2">
      <c r="C14" t="s">
        <v>144</v>
      </c>
      <c r="D14" t="s">
        <v>141</v>
      </c>
      <c r="E14" t="s">
        <v>25</v>
      </c>
      <c r="F14" s="29">
        <v>20</v>
      </c>
      <c r="G14" s="29">
        <v>10</v>
      </c>
      <c r="H14" s="1">
        <v>0.5</v>
      </c>
      <c r="I14" s="69">
        <v>0</v>
      </c>
      <c r="J14" s="69">
        <v>0</v>
      </c>
      <c r="K14" s="29">
        <v>0</v>
      </c>
      <c r="L14" s="29">
        <v>0</v>
      </c>
      <c r="M14" s="1">
        <v>0</v>
      </c>
    </row>
    <row r="15" spans="1:13" x14ac:dyDescent="0.2">
      <c r="E15" t="s">
        <v>26</v>
      </c>
      <c r="F15" s="29">
        <v>6162</v>
      </c>
      <c r="G15" s="29">
        <v>6064</v>
      </c>
      <c r="H15" s="1">
        <v>0.98409607270366761</v>
      </c>
      <c r="I15" s="69">
        <v>0</v>
      </c>
      <c r="J15" s="69">
        <v>0</v>
      </c>
      <c r="K15" s="29">
        <v>164</v>
      </c>
      <c r="L15" s="29">
        <v>162</v>
      </c>
      <c r="M15" s="1">
        <v>2.671503957783641E-2</v>
      </c>
    </row>
    <row r="16" spans="1:13" x14ac:dyDescent="0.2">
      <c r="E16" t="s">
        <v>143</v>
      </c>
      <c r="F16" s="29">
        <v>118</v>
      </c>
      <c r="G16" s="29">
        <v>95</v>
      </c>
      <c r="H16" s="1">
        <v>0.80508474576271183</v>
      </c>
      <c r="I16" s="69">
        <v>0</v>
      </c>
      <c r="J16" s="69">
        <v>0</v>
      </c>
      <c r="K16" s="29">
        <v>1</v>
      </c>
      <c r="L16" s="29">
        <v>1</v>
      </c>
      <c r="M16" s="1">
        <v>1.0526315789473684E-2</v>
      </c>
    </row>
    <row r="17" spans="2:13" x14ac:dyDescent="0.2">
      <c r="D17" t="s">
        <v>143</v>
      </c>
      <c r="E17" t="s">
        <v>143</v>
      </c>
      <c r="F17" s="29">
        <v>1051</v>
      </c>
      <c r="G17" s="29">
        <v>282</v>
      </c>
      <c r="H17" s="1">
        <v>0.26831588962892483</v>
      </c>
      <c r="I17" s="69">
        <v>0</v>
      </c>
      <c r="J17" s="69">
        <v>0</v>
      </c>
      <c r="K17" s="29">
        <v>24</v>
      </c>
      <c r="L17" s="29">
        <v>18</v>
      </c>
      <c r="M17" s="1">
        <v>6.3829787234042548E-2</v>
      </c>
    </row>
    <row r="18" spans="2:13" x14ac:dyDescent="0.2">
      <c r="B18" t="s">
        <v>149</v>
      </c>
      <c r="C18" t="s">
        <v>137</v>
      </c>
      <c r="F18" s="29">
        <v>335235</v>
      </c>
      <c r="G18" s="29">
        <v>148782</v>
      </c>
      <c r="H18" s="1">
        <v>0.44381404089668441</v>
      </c>
      <c r="I18" s="69">
        <v>0</v>
      </c>
      <c r="J18" s="69">
        <v>0</v>
      </c>
      <c r="K18" s="29">
        <v>12415</v>
      </c>
      <c r="L18" s="29">
        <v>11519</v>
      </c>
      <c r="M18" s="1">
        <v>7.7421999973115024E-2</v>
      </c>
    </row>
    <row r="19" spans="2:13" x14ac:dyDescent="0.2">
      <c r="C19" t="s">
        <v>138</v>
      </c>
      <c r="D19" t="s">
        <v>139</v>
      </c>
      <c r="E19" t="s">
        <v>140</v>
      </c>
      <c r="F19" s="29">
        <v>254870</v>
      </c>
      <c r="G19" s="29">
        <v>10165</v>
      </c>
      <c r="H19" s="1">
        <v>3.98830776474281E-2</v>
      </c>
      <c r="I19" s="69">
        <v>0</v>
      </c>
      <c r="J19" s="69">
        <v>0</v>
      </c>
      <c r="K19" s="29">
        <v>5265</v>
      </c>
      <c r="L19" s="29">
        <v>3646</v>
      </c>
      <c r="M19" s="1">
        <v>0.35868175110673883</v>
      </c>
    </row>
    <row r="20" spans="2:13" x14ac:dyDescent="0.2">
      <c r="E20" t="s">
        <v>26</v>
      </c>
      <c r="F20" s="29">
        <v>59636</v>
      </c>
      <c r="G20" s="29">
        <v>1189</v>
      </c>
      <c r="H20" s="1">
        <v>1.9937621570863238E-2</v>
      </c>
      <c r="I20" s="69">
        <v>0</v>
      </c>
      <c r="J20" s="69">
        <v>0</v>
      </c>
      <c r="K20" s="29">
        <v>2329</v>
      </c>
      <c r="L20" s="29">
        <v>1031</v>
      </c>
      <c r="M20" s="1">
        <v>0.86711522287636666</v>
      </c>
    </row>
    <row r="21" spans="2:13" x14ac:dyDescent="0.2">
      <c r="D21" t="s">
        <v>141</v>
      </c>
      <c r="E21" t="s">
        <v>140</v>
      </c>
      <c r="F21" s="29">
        <v>587105</v>
      </c>
      <c r="G21" s="29">
        <v>483357</v>
      </c>
      <c r="H21" s="1">
        <v>0.8232888495243611</v>
      </c>
      <c r="I21" s="69">
        <v>0</v>
      </c>
      <c r="J21" s="69">
        <v>0</v>
      </c>
      <c r="K21" s="29">
        <v>43114</v>
      </c>
      <c r="L21" s="29">
        <v>40483</v>
      </c>
      <c r="M21" s="1">
        <v>8.3753829984876599E-2</v>
      </c>
    </row>
    <row r="22" spans="2:13" x14ac:dyDescent="0.2">
      <c r="E22" t="s">
        <v>25</v>
      </c>
      <c r="F22" s="29">
        <v>6</v>
      </c>
      <c r="G22" s="29">
        <v>0</v>
      </c>
      <c r="H22" s="1">
        <v>0</v>
      </c>
      <c r="I22" s="69">
        <v>0</v>
      </c>
      <c r="J22" s="69">
        <v>0</v>
      </c>
      <c r="K22" s="29">
        <v>0</v>
      </c>
      <c r="L22" s="29">
        <v>0</v>
      </c>
      <c r="M22" s="1">
        <v>0</v>
      </c>
    </row>
    <row r="23" spans="2:13" x14ac:dyDescent="0.2">
      <c r="E23" t="s">
        <v>26</v>
      </c>
      <c r="F23" s="29">
        <v>308850</v>
      </c>
      <c r="G23" s="29">
        <v>39277</v>
      </c>
      <c r="H23" s="1">
        <v>0.12717176622956128</v>
      </c>
      <c r="I23" s="69">
        <v>0</v>
      </c>
      <c r="J23" s="69">
        <v>0</v>
      </c>
      <c r="K23" s="29">
        <v>24970</v>
      </c>
      <c r="L23" s="29">
        <v>14485</v>
      </c>
      <c r="M23" s="1">
        <v>0.36879089543498739</v>
      </c>
    </row>
    <row r="24" spans="2:13" x14ac:dyDescent="0.2">
      <c r="D24" t="s">
        <v>142</v>
      </c>
      <c r="E24" t="s">
        <v>140</v>
      </c>
      <c r="F24" s="29">
        <v>306</v>
      </c>
      <c r="G24" s="29">
        <v>31</v>
      </c>
      <c r="H24" s="1">
        <v>0.10130718954248366</v>
      </c>
      <c r="I24" s="69">
        <v>0</v>
      </c>
      <c r="J24" s="69">
        <v>0</v>
      </c>
      <c r="K24" s="29">
        <v>11</v>
      </c>
      <c r="L24" s="29">
        <v>10</v>
      </c>
      <c r="M24" s="1">
        <v>0.32258064516129031</v>
      </c>
    </row>
    <row r="25" spans="2:13" x14ac:dyDescent="0.2">
      <c r="C25" t="s">
        <v>143</v>
      </c>
      <c r="D25" t="s">
        <v>143</v>
      </c>
      <c r="E25" t="s">
        <v>143</v>
      </c>
      <c r="F25" s="29">
        <v>18</v>
      </c>
      <c r="G25" s="29">
        <v>10</v>
      </c>
      <c r="H25" s="1">
        <v>0.55555555555555558</v>
      </c>
      <c r="I25" s="69">
        <v>0</v>
      </c>
      <c r="J25" s="69">
        <v>0</v>
      </c>
      <c r="K25" s="29">
        <v>0</v>
      </c>
      <c r="L25" s="29">
        <v>0</v>
      </c>
      <c r="M25" s="1">
        <v>0</v>
      </c>
    </row>
    <row r="26" spans="2:13" x14ac:dyDescent="0.2">
      <c r="C26" t="s">
        <v>144</v>
      </c>
      <c r="D26" t="s">
        <v>141</v>
      </c>
      <c r="E26" t="s">
        <v>26</v>
      </c>
      <c r="F26" s="29">
        <v>6</v>
      </c>
      <c r="G26" s="29">
        <v>6</v>
      </c>
      <c r="H26" s="1">
        <v>1</v>
      </c>
      <c r="I26" s="69">
        <v>0</v>
      </c>
      <c r="J26" s="69">
        <v>0</v>
      </c>
      <c r="K26" s="29">
        <v>0</v>
      </c>
      <c r="L26" s="29">
        <v>0</v>
      </c>
      <c r="M26" s="1">
        <v>0</v>
      </c>
    </row>
    <row r="27" spans="2:13" x14ac:dyDescent="0.2">
      <c r="E27" t="s">
        <v>143</v>
      </c>
      <c r="F27" s="29">
        <v>2</v>
      </c>
      <c r="G27" s="29">
        <v>2</v>
      </c>
      <c r="H27" s="1">
        <v>1</v>
      </c>
      <c r="I27" s="69">
        <v>0</v>
      </c>
      <c r="J27" s="69">
        <v>0</v>
      </c>
      <c r="K27" s="29">
        <v>0</v>
      </c>
      <c r="L27" s="29">
        <v>0</v>
      </c>
      <c r="M27" s="1">
        <v>0</v>
      </c>
    </row>
    <row r="28" spans="2:13" x14ac:dyDescent="0.2">
      <c r="D28" t="s">
        <v>143</v>
      </c>
      <c r="E28" t="s">
        <v>143</v>
      </c>
      <c r="F28" s="29">
        <v>56</v>
      </c>
      <c r="G28" s="29">
        <v>49</v>
      </c>
      <c r="H28" s="1">
        <v>0.875</v>
      </c>
      <c r="I28" s="69">
        <v>0</v>
      </c>
      <c r="J28" s="69">
        <v>0</v>
      </c>
      <c r="K28" s="29">
        <v>0</v>
      </c>
      <c r="L28" s="29">
        <v>0</v>
      </c>
      <c r="M28" s="1">
        <v>0</v>
      </c>
    </row>
    <row r="29" spans="2:13" x14ac:dyDescent="0.2">
      <c r="B29" t="s">
        <v>155</v>
      </c>
      <c r="C29" t="s">
        <v>137</v>
      </c>
      <c r="F29" s="29">
        <v>639488</v>
      </c>
      <c r="G29" s="29">
        <v>295284</v>
      </c>
      <c r="H29" s="1">
        <v>0.46175065052041631</v>
      </c>
      <c r="I29" s="69">
        <v>0</v>
      </c>
      <c r="J29" s="69">
        <v>0</v>
      </c>
      <c r="K29" s="29">
        <v>10809</v>
      </c>
      <c r="L29" s="29">
        <v>4999</v>
      </c>
      <c r="M29" s="1">
        <v>1.6929464515517266E-2</v>
      </c>
    </row>
    <row r="30" spans="2:13" x14ac:dyDescent="0.2">
      <c r="C30" t="s">
        <v>138</v>
      </c>
      <c r="D30" t="s">
        <v>139</v>
      </c>
      <c r="E30" t="s">
        <v>140</v>
      </c>
      <c r="F30" s="29">
        <v>112556</v>
      </c>
      <c r="G30" s="29">
        <v>1183</v>
      </c>
      <c r="H30" s="1">
        <v>1.0510323749955577E-2</v>
      </c>
      <c r="I30" s="69">
        <v>0</v>
      </c>
      <c r="J30" s="69">
        <v>0</v>
      </c>
      <c r="K30" s="29">
        <v>1929</v>
      </c>
      <c r="L30" s="29">
        <v>30</v>
      </c>
      <c r="M30" s="1">
        <v>2.5359256128486898E-2</v>
      </c>
    </row>
    <row r="31" spans="2:13" x14ac:dyDescent="0.2">
      <c r="E31" t="s">
        <v>26</v>
      </c>
      <c r="F31" s="29">
        <v>177</v>
      </c>
      <c r="G31" s="29">
        <v>5</v>
      </c>
      <c r="H31" s="1">
        <v>2.8248587570621469E-2</v>
      </c>
      <c r="I31" s="69">
        <v>0</v>
      </c>
      <c r="J31" s="69">
        <v>0</v>
      </c>
      <c r="K31" s="29">
        <v>10</v>
      </c>
      <c r="L31" s="29">
        <v>1</v>
      </c>
      <c r="M31" s="1">
        <v>0.2</v>
      </c>
    </row>
    <row r="32" spans="2:13" x14ac:dyDescent="0.2">
      <c r="D32" t="s">
        <v>141</v>
      </c>
      <c r="E32" t="s">
        <v>140</v>
      </c>
      <c r="F32" s="29">
        <v>548679</v>
      </c>
      <c r="G32" s="29">
        <v>398330</v>
      </c>
      <c r="H32" s="1">
        <v>0.72598003568571057</v>
      </c>
      <c r="I32" s="69">
        <v>0</v>
      </c>
      <c r="J32" s="69">
        <v>0</v>
      </c>
      <c r="K32" s="29">
        <v>29718</v>
      </c>
      <c r="L32" s="29">
        <v>21137</v>
      </c>
      <c r="M32" s="1">
        <v>5.3064042376923658E-2</v>
      </c>
    </row>
    <row r="33" spans="2:13" x14ac:dyDescent="0.2">
      <c r="E33" t="s">
        <v>25</v>
      </c>
      <c r="F33" s="29">
        <v>7</v>
      </c>
      <c r="G33" s="29">
        <v>1</v>
      </c>
      <c r="H33" s="1">
        <v>0.14285714285714285</v>
      </c>
      <c r="I33" s="69">
        <v>0</v>
      </c>
      <c r="J33" s="69">
        <v>0</v>
      </c>
      <c r="K33" s="29">
        <v>0</v>
      </c>
      <c r="L33" s="29">
        <v>0</v>
      </c>
      <c r="M33" s="1">
        <v>0</v>
      </c>
    </row>
    <row r="34" spans="2:13" x14ac:dyDescent="0.2">
      <c r="E34" t="s">
        <v>26</v>
      </c>
      <c r="F34" s="29">
        <v>17840</v>
      </c>
      <c r="G34" s="29">
        <v>17091</v>
      </c>
      <c r="H34" s="1">
        <v>0.95801569506726458</v>
      </c>
      <c r="I34" s="69">
        <v>0</v>
      </c>
      <c r="J34" s="69">
        <v>0</v>
      </c>
      <c r="K34" s="29">
        <v>875</v>
      </c>
      <c r="L34" s="29">
        <v>838</v>
      </c>
      <c r="M34" s="1">
        <v>4.9031654086946347E-2</v>
      </c>
    </row>
    <row r="35" spans="2:13" x14ac:dyDescent="0.2">
      <c r="D35" t="s">
        <v>142</v>
      </c>
      <c r="E35" t="s">
        <v>140</v>
      </c>
      <c r="F35" s="29">
        <v>265</v>
      </c>
      <c r="G35" s="29">
        <v>100</v>
      </c>
      <c r="H35" s="1">
        <v>0.37735849056603776</v>
      </c>
      <c r="I35" s="69">
        <v>0</v>
      </c>
      <c r="J35" s="69">
        <v>0</v>
      </c>
      <c r="K35" s="29">
        <v>10</v>
      </c>
      <c r="L35" s="29">
        <v>2</v>
      </c>
      <c r="M35" s="1">
        <v>0.02</v>
      </c>
    </row>
    <row r="36" spans="2:13" x14ac:dyDescent="0.2">
      <c r="C36" t="s">
        <v>143</v>
      </c>
      <c r="D36" t="s">
        <v>143</v>
      </c>
      <c r="E36" t="s">
        <v>25</v>
      </c>
      <c r="F36" s="29">
        <v>3</v>
      </c>
      <c r="G36" s="29">
        <v>2</v>
      </c>
      <c r="H36" s="1">
        <v>0.66666666666666663</v>
      </c>
      <c r="I36" s="69">
        <v>0</v>
      </c>
      <c r="J36" s="69">
        <v>0</v>
      </c>
      <c r="K36" s="29">
        <v>0</v>
      </c>
      <c r="L36" s="29">
        <v>0</v>
      </c>
      <c r="M36" s="1">
        <v>0</v>
      </c>
    </row>
    <row r="37" spans="2:13" x14ac:dyDescent="0.2">
      <c r="E37" t="s">
        <v>143</v>
      </c>
      <c r="F37" s="29">
        <v>148</v>
      </c>
      <c r="G37" s="29">
        <v>68</v>
      </c>
      <c r="H37" s="1">
        <v>0.45945945945945948</v>
      </c>
      <c r="I37" s="69">
        <v>0</v>
      </c>
      <c r="J37" s="69">
        <v>0</v>
      </c>
      <c r="K37" s="29">
        <v>6</v>
      </c>
      <c r="L37" s="29">
        <v>4</v>
      </c>
      <c r="M37" s="1">
        <v>5.8823529411764705E-2</v>
      </c>
    </row>
    <row r="38" spans="2:13" x14ac:dyDescent="0.2">
      <c r="C38" t="s">
        <v>144</v>
      </c>
      <c r="D38" t="s">
        <v>141</v>
      </c>
      <c r="E38" t="s">
        <v>25</v>
      </c>
      <c r="F38" s="29">
        <v>3</v>
      </c>
      <c r="G38" s="29">
        <v>2</v>
      </c>
      <c r="H38" s="1">
        <v>0.66666666666666663</v>
      </c>
      <c r="I38" s="69">
        <v>0</v>
      </c>
      <c r="J38" s="69">
        <v>0</v>
      </c>
      <c r="K38" s="29">
        <v>1</v>
      </c>
      <c r="L38" s="29">
        <v>0</v>
      </c>
      <c r="M38" s="1">
        <v>0</v>
      </c>
    </row>
    <row r="39" spans="2:13" x14ac:dyDescent="0.2">
      <c r="E39" t="s">
        <v>26</v>
      </c>
      <c r="F39" s="29">
        <v>1941</v>
      </c>
      <c r="G39" s="29">
        <v>1935</v>
      </c>
      <c r="H39" s="1">
        <v>0.9969088098918083</v>
      </c>
      <c r="I39" s="69">
        <v>0</v>
      </c>
      <c r="J39" s="69">
        <v>0</v>
      </c>
      <c r="K39" s="29">
        <v>44</v>
      </c>
      <c r="L39" s="29">
        <v>44</v>
      </c>
      <c r="M39" s="1">
        <v>2.2739018087855296E-2</v>
      </c>
    </row>
    <row r="40" spans="2:13" x14ac:dyDescent="0.2">
      <c r="E40" t="s">
        <v>143</v>
      </c>
      <c r="F40" s="29">
        <v>39</v>
      </c>
      <c r="G40" s="29">
        <v>25</v>
      </c>
      <c r="H40" s="1">
        <v>0.64102564102564108</v>
      </c>
      <c r="I40" s="69">
        <v>0</v>
      </c>
      <c r="J40" s="69">
        <v>0</v>
      </c>
      <c r="K40" s="29">
        <v>2</v>
      </c>
      <c r="L40" s="29">
        <v>1</v>
      </c>
      <c r="M40" s="1">
        <v>0.04</v>
      </c>
    </row>
    <row r="41" spans="2:13" x14ac:dyDescent="0.2">
      <c r="D41" t="s">
        <v>143</v>
      </c>
      <c r="E41" t="s">
        <v>25</v>
      </c>
      <c r="F41" s="29">
        <v>2</v>
      </c>
      <c r="G41" s="29">
        <v>2</v>
      </c>
      <c r="H41" s="1">
        <v>1</v>
      </c>
      <c r="I41" s="69">
        <v>0</v>
      </c>
      <c r="J41" s="69">
        <v>0</v>
      </c>
      <c r="K41" s="29">
        <v>0</v>
      </c>
      <c r="L41" s="29">
        <v>0</v>
      </c>
      <c r="M41" s="1">
        <v>0</v>
      </c>
    </row>
    <row r="42" spans="2:13" x14ac:dyDescent="0.2">
      <c r="E42" t="s">
        <v>143</v>
      </c>
      <c r="F42" s="29">
        <v>319</v>
      </c>
      <c r="G42" s="29">
        <v>224</v>
      </c>
      <c r="H42" s="1">
        <v>0.70219435736677116</v>
      </c>
      <c r="I42" s="69">
        <v>0</v>
      </c>
      <c r="J42" s="69">
        <v>0</v>
      </c>
      <c r="K42" s="29">
        <v>7</v>
      </c>
      <c r="L42" s="29">
        <v>3</v>
      </c>
      <c r="M42" s="1">
        <v>1.3392857142857142E-2</v>
      </c>
    </row>
    <row r="43" spans="2:13" x14ac:dyDescent="0.2">
      <c r="B43" t="s">
        <v>153</v>
      </c>
      <c r="C43" t="s">
        <v>137</v>
      </c>
      <c r="F43" s="29">
        <v>118036</v>
      </c>
      <c r="G43" s="29">
        <v>69620</v>
      </c>
      <c r="H43" s="1">
        <v>0.58982005489850553</v>
      </c>
      <c r="I43" s="69">
        <v>0</v>
      </c>
      <c r="J43" s="69">
        <v>0</v>
      </c>
      <c r="K43" s="29">
        <v>2926</v>
      </c>
      <c r="L43" s="29">
        <v>2538</v>
      </c>
      <c r="M43" s="1">
        <v>3.6455041654696929E-2</v>
      </c>
    </row>
    <row r="44" spans="2:13" x14ac:dyDescent="0.2">
      <c r="C44" t="s">
        <v>138</v>
      </c>
      <c r="D44" t="s">
        <v>139</v>
      </c>
      <c r="E44" t="s">
        <v>140</v>
      </c>
      <c r="F44" s="29">
        <v>36134</v>
      </c>
      <c r="G44" s="29">
        <v>1327</v>
      </c>
      <c r="H44" s="1">
        <v>3.6724414678695964E-2</v>
      </c>
      <c r="I44" s="69">
        <v>0</v>
      </c>
      <c r="J44" s="69">
        <v>0</v>
      </c>
      <c r="K44" s="29">
        <v>719</v>
      </c>
      <c r="L44" s="29">
        <v>569</v>
      </c>
      <c r="M44" s="1">
        <v>0.42878673700075359</v>
      </c>
    </row>
    <row r="45" spans="2:13" x14ac:dyDescent="0.2">
      <c r="E45" t="s">
        <v>26</v>
      </c>
      <c r="F45" s="29">
        <v>229</v>
      </c>
      <c r="G45" s="29">
        <v>9</v>
      </c>
      <c r="H45" s="1">
        <v>3.9301310043668124E-2</v>
      </c>
      <c r="I45" s="69">
        <v>0</v>
      </c>
      <c r="J45" s="69">
        <v>0</v>
      </c>
      <c r="K45" s="29">
        <v>5</v>
      </c>
      <c r="L45" s="29">
        <v>5</v>
      </c>
      <c r="M45" s="1">
        <v>0.55555555555555558</v>
      </c>
    </row>
    <row r="46" spans="2:13" x14ac:dyDescent="0.2">
      <c r="D46" t="s">
        <v>141</v>
      </c>
      <c r="E46" t="s">
        <v>140</v>
      </c>
      <c r="F46" s="29">
        <v>260798</v>
      </c>
      <c r="G46" s="29">
        <v>246552</v>
      </c>
      <c r="H46" s="1">
        <v>0.94537534797045986</v>
      </c>
      <c r="I46" s="69">
        <v>0</v>
      </c>
      <c r="J46" s="69">
        <v>0</v>
      </c>
      <c r="K46" s="29">
        <v>20233</v>
      </c>
      <c r="L46" s="29">
        <v>20116</v>
      </c>
      <c r="M46" s="1">
        <v>8.1589279340666468E-2</v>
      </c>
    </row>
    <row r="47" spans="2:13" x14ac:dyDescent="0.2">
      <c r="E47" t="s">
        <v>26</v>
      </c>
      <c r="F47" s="29">
        <v>3681</v>
      </c>
      <c r="G47" s="29">
        <v>2080</v>
      </c>
      <c r="H47" s="1">
        <v>0.56506384134745991</v>
      </c>
      <c r="I47" s="69">
        <v>0</v>
      </c>
      <c r="J47" s="69">
        <v>0</v>
      </c>
      <c r="K47" s="29">
        <v>215</v>
      </c>
      <c r="L47" s="29">
        <v>201</v>
      </c>
      <c r="M47" s="1">
        <v>9.6634615384615388E-2</v>
      </c>
    </row>
    <row r="48" spans="2:13" x14ac:dyDescent="0.2">
      <c r="D48" t="s">
        <v>142</v>
      </c>
      <c r="E48" t="s">
        <v>140</v>
      </c>
      <c r="F48" s="29">
        <v>1135</v>
      </c>
      <c r="G48" s="29">
        <v>199</v>
      </c>
      <c r="H48" s="1">
        <v>0.17533039647577092</v>
      </c>
      <c r="I48" s="69">
        <v>0</v>
      </c>
      <c r="J48" s="69">
        <v>0</v>
      </c>
      <c r="K48" s="29">
        <v>20</v>
      </c>
      <c r="L48" s="29">
        <v>12</v>
      </c>
      <c r="M48" s="1">
        <v>6.030150753768844E-2</v>
      </c>
    </row>
    <row r="49" spans="2:13" x14ac:dyDescent="0.2">
      <c r="C49" t="s">
        <v>143</v>
      </c>
      <c r="D49" t="s">
        <v>143</v>
      </c>
      <c r="E49" t="s">
        <v>25</v>
      </c>
      <c r="F49" s="29">
        <v>6</v>
      </c>
      <c r="G49" s="29">
        <v>4</v>
      </c>
      <c r="H49" s="1">
        <v>0.66666666666666663</v>
      </c>
      <c r="I49" s="69">
        <v>0</v>
      </c>
      <c r="J49" s="69">
        <v>0</v>
      </c>
      <c r="K49" s="29">
        <v>0</v>
      </c>
      <c r="L49" s="29">
        <v>0</v>
      </c>
      <c r="M49" s="1">
        <v>0</v>
      </c>
    </row>
    <row r="50" spans="2:13" x14ac:dyDescent="0.2">
      <c r="E50" t="s">
        <v>143</v>
      </c>
      <c r="F50" s="29">
        <v>4</v>
      </c>
      <c r="G50" s="29">
        <v>4</v>
      </c>
      <c r="H50" s="1">
        <v>1</v>
      </c>
      <c r="I50" s="69">
        <v>0</v>
      </c>
      <c r="J50" s="69">
        <v>0</v>
      </c>
      <c r="K50" s="29">
        <v>0</v>
      </c>
      <c r="L50" s="29">
        <v>0</v>
      </c>
      <c r="M50" s="1">
        <v>0</v>
      </c>
    </row>
    <row r="51" spans="2:13" x14ac:dyDescent="0.2">
      <c r="C51" t="s">
        <v>144</v>
      </c>
      <c r="D51" t="s">
        <v>141</v>
      </c>
      <c r="E51" t="s">
        <v>143</v>
      </c>
      <c r="F51" s="29">
        <v>5</v>
      </c>
      <c r="G51" s="29">
        <v>5</v>
      </c>
      <c r="H51" s="1">
        <v>1</v>
      </c>
      <c r="I51" s="69">
        <v>0</v>
      </c>
      <c r="J51" s="69">
        <v>0</v>
      </c>
      <c r="K51" s="29">
        <v>0</v>
      </c>
      <c r="L51" s="29">
        <v>0</v>
      </c>
      <c r="M51" s="1">
        <v>0</v>
      </c>
    </row>
    <row r="52" spans="2:13" x14ac:dyDescent="0.2">
      <c r="D52" t="s">
        <v>143</v>
      </c>
      <c r="E52" t="s">
        <v>143</v>
      </c>
      <c r="F52" s="29">
        <v>7</v>
      </c>
      <c r="G52" s="29">
        <v>7</v>
      </c>
      <c r="H52" s="1">
        <v>1</v>
      </c>
      <c r="I52" s="69">
        <v>0</v>
      </c>
      <c r="J52" s="69">
        <v>0</v>
      </c>
      <c r="K52" s="29">
        <v>0</v>
      </c>
      <c r="L52" s="29">
        <v>0</v>
      </c>
      <c r="M52" s="1">
        <v>0</v>
      </c>
    </row>
    <row r="53" spans="2:13" x14ac:dyDescent="0.2">
      <c r="B53" t="s">
        <v>154</v>
      </c>
      <c r="C53" t="s">
        <v>137</v>
      </c>
      <c r="F53" s="29">
        <v>171064</v>
      </c>
      <c r="G53" s="29">
        <v>66477</v>
      </c>
      <c r="H53" s="1">
        <v>0.38860894168264509</v>
      </c>
      <c r="I53" s="69">
        <v>0</v>
      </c>
      <c r="J53" s="69">
        <v>0</v>
      </c>
      <c r="K53" s="29">
        <v>53306</v>
      </c>
      <c r="L53" s="29">
        <v>35396</v>
      </c>
      <c r="M53" s="1">
        <v>0.53245483400273774</v>
      </c>
    </row>
    <row r="54" spans="2:13" x14ac:dyDescent="0.2">
      <c r="C54" t="s">
        <v>138</v>
      </c>
      <c r="D54" t="s">
        <v>139</v>
      </c>
      <c r="E54" t="s">
        <v>140</v>
      </c>
      <c r="F54" s="29">
        <v>41077</v>
      </c>
      <c r="G54" s="29">
        <v>3512</v>
      </c>
      <c r="H54" s="1">
        <v>8.5497967232271099E-2</v>
      </c>
      <c r="I54" s="69">
        <v>0</v>
      </c>
      <c r="J54" s="69">
        <v>0</v>
      </c>
      <c r="K54" s="29">
        <v>2345</v>
      </c>
      <c r="L54" s="29">
        <v>2179</v>
      </c>
      <c r="M54" s="1">
        <v>0.62044419134396356</v>
      </c>
    </row>
    <row r="55" spans="2:13" x14ac:dyDescent="0.2">
      <c r="E55" t="s">
        <v>26</v>
      </c>
      <c r="F55" s="29">
        <v>3063</v>
      </c>
      <c r="G55" s="29">
        <v>1121</v>
      </c>
      <c r="H55" s="1">
        <v>0.36598106431603006</v>
      </c>
      <c r="I55" s="69">
        <v>0</v>
      </c>
      <c r="J55" s="69">
        <v>0</v>
      </c>
      <c r="K55" s="29">
        <v>731</v>
      </c>
      <c r="L55" s="29">
        <v>730</v>
      </c>
      <c r="M55" s="1">
        <v>0.65120428189116863</v>
      </c>
    </row>
    <row r="56" spans="2:13" x14ac:dyDescent="0.2">
      <c r="D56" t="s">
        <v>141</v>
      </c>
      <c r="E56" t="s">
        <v>140</v>
      </c>
      <c r="F56" s="29">
        <v>97194</v>
      </c>
      <c r="G56" s="29">
        <v>50702</v>
      </c>
      <c r="H56" s="1">
        <v>0.52165771549684137</v>
      </c>
      <c r="I56" s="69">
        <v>0</v>
      </c>
      <c r="J56" s="69">
        <v>0</v>
      </c>
      <c r="K56" s="29">
        <v>27243</v>
      </c>
      <c r="L56" s="29">
        <v>25799</v>
      </c>
      <c r="M56" s="1">
        <v>0.5088359433552917</v>
      </c>
    </row>
    <row r="57" spans="2:13" x14ac:dyDescent="0.2">
      <c r="E57" t="s">
        <v>25</v>
      </c>
      <c r="F57" s="29">
        <v>14</v>
      </c>
      <c r="G57" s="29">
        <v>5</v>
      </c>
      <c r="H57" s="1">
        <v>0.35714285714285715</v>
      </c>
      <c r="I57" s="69">
        <v>0</v>
      </c>
      <c r="J57" s="69">
        <v>0</v>
      </c>
      <c r="K57" s="29">
        <v>4</v>
      </c>
      <c r="L57" s="29">
        <v>4</v>
      </c>
      <c r="M57" s="1">
        <v>0.8</v>
      </c>
    </row>
    <row r="58" spans="2:13" x14ac:dyDescent="0.2">
      <c r="E58" t="s">
        <v>26</v>
      </c>
      <c r="F58" s="29">
        <v>5088</v>
      </c>
      <c r="G58" s="29">
        <v>3904</v>
      </c>
      <c r="H58" s="1">
        <v>0.76729559748427678</v>
      </c>
      <c r="I58" s="69">
        <v>0</v>
      </c>
      <c r="J58" s="69">
        <v>0</v>
      </c>
      <c r="K58" s="29">
        <v>2631</v>
      </c>
      <c r="L58" s="29">
        <v>2629</v>
      </c>
      <c r="M58" s="1">
        <v>0.67341188524590168</v>
      </c>
    </row>
    <row r="59" spans="2:13" x14ac:dyDescent="0.2">
      <c r="D59" t="s">
        <v>142</v>
      </c>
      <c r="E59" t="s">
        <v>140</v>
      </c>
      <c r="F59" s="29">
        <v>18</v>
      </c>
      <c r="G59" s="29">
        <v>0</v>
      </c>
      <c r="H59" s="1">
        <v>0</v>
      </c>
      <c r="I59" s="69">
        <v>0</v>
      </c>
      <c r="J59" s="69">
        <v>0</v>
      </c>
      <c r="K59" s="29">
        <v>0</v>
      </c>
      <c r="L59" s="29">
        <v>0</v>
      </c>
      <c r="M59" s="1">
        <v>0</v>
      </c>
    </row>
    <row r="60" spans="2:13" x14ac:dyDescent="0.2">
      <c r="E60" t="s">
        <v>25</v>
      </c>
      <c r="F60" s="29">
        <v>1</v>
      </c>
      <c r="G60" s="29">
        <v>0</v>
      </c>
      <c r="H60" s="1">
        <v>0</v>
      </c>
      <c r="I60" s="69">
        <v>0</v>
      </c>
      <c r="J60" s="69">
        <v>0</v>
      </c>
      <c r="K60" s="29">
        <v>0</v>
      </c>
      <c r="L60" s="29">
        <v>0</v>
      </c>
      <c r="M60" s="1">
        <v>0</v>
      </c>
    </row>
    <row r="61" spans="2:13" x14ac:dyDescent="0.2">
      <c r="C61" t="s">
        <v>143</v>
      </c>
      <c r="D61" t="s">
        <v>143</v>
      </c>
      <c r="E61" t="s">
        <v>25</v>
      </c>
      <c r="F61" s="29">
        <v>54</v>
      </c>
      <c r="G61" s="29">
        <v>0</v>
      </c>
      <c r="H61" s="1">
        <v>0</v>
      </c>
      <c r="I61" s="69">
        <v>0</v>
      </c>
      <c r="J61" s="69">
        <v>0</v>
      </c>
      <c r="K61" s="29">
        <v>0</v>
      </c>
      <c r="L61" s="29">
        <v>0</v>
      </c>
      <c r="M61" s="1">
        <v>0</v>
      </c>
    </row>
    <row r="62" spans="2:13" x14ac:dyDescent="0.2">
      <c r="E62" t="s">
        <v>143</v>
      </c>
      <c r="F62" s="29">
        <v>3</v>
      </c>
      <c r="G62" s="29">
        <v>0</v>
      </c>
      <c r="H62" s="1">
        <v>0</v>
      </c>
      <c r="I62" s="69">
        <v>0</v>
      </c>
      <c r="J62" s="69">
        <v>0</v>
      </c>
      <c r="K62" s="29">
        <v>0</v>
      </c>
      <c r="L62" s="29">
        <v>0</v>
      </c>
      <c r="M62" s="1">
        <v>0</v>
      </c>
    </row>
    <row r="63" spans="2:13" x14ac:dyDescent="0.2">
      <c r="C63" t="s">
        <v>144</v>
      </c>
      <c r="D63" t="s">
        <v>141</v>
      </c>
      <c r="E63" t="s">
        <v>26</v>
      </c>
      <c r="F63" s="29">
        <v>2</v>
      </c>
      <c r="G63" s="29">
        <v>1</v>
      </c>
      <c r="H63" s="1">
        <v>0.5</v>
      </c>
      <c r="I63" s="69">
        <v>0</v>
      </c>
      <c r="J63" s="69">
        <v>0</v>
      </c>
      <c r="K63" s="29">
        <v>0</v>
      </c>
      <c r="L63" s="29">
        <v>0</v>
      </c>
      <c r="M63" s="1">
        <v>0</v>
      </c>
    </row>
    <row r="64" spans="2:13" x14ac:dyDescent="0.2">
      <c r="D64" t="s">
        <v>143</v>
      </c>
      <c r="E64" t="s">
        <v>143</v>
      </c>
      <c r="F64" s="29">
        <v>9</v>
      </c>
      <c r="G64" s="29">
        <v>7</v>
      </c>
      <c r="H64" s="1">
        <v>0.77777777777777779</v>
      </c>
      <c r="I64" s="69">
        <v>0</v>
      </c>
      <c r="J64" s="69">
        <v>0</v>
      </c>
      <c r="K64" s="29">
        <v>0</v>
      </c>
      <c r="L64" s="29">
        <v>0</v>
      </c>
      <c r="M64" s="1">
        <v>0</v>
      </c>
    </row>
    <row r="65" spans="1:13" x14ac:dyDescent="0.2">
      <c r="A65">
        <v>785718</v>
      </c>
      <c r="B65" t="s">
        <v>151</v>
      </c>
      <c r="C65" t="s">
        <v>137</v>
      </c>
      <c r="F65" s="29">
        <v>17</v>
      </c>
      <c r="G65" s="29">
        <v>16</v>
      </c>
      <c r="H65" s="1">
        <v>0.94117647058823528</v>
      </c>
      <c r="I65" s="69">
        <v>14</v>
      </c>
      <c r="J65" s="69">
        <v>14</v>
      </c>
      <c r="K65" s="29">
        <v>5</v>
      </c>
      <c r="L65" s="29">
        <v>5</v>
      </c>
      <c r="M65" s="1">
        <v>0.3125</v>
      </c>
    </row>
    <row r="66" spans="1:13" x14ac:dyDescent="0.2">
      <c r="C66" t="s">
        <v>138</v>
      </c>
      <c r="D66" t="s">
        <v>139</v>
      </c>
      <c r="E66" t="s">
        <v>25</v>
      </c>
      <c r="F66" s="29">
        <v>95</v>
      </c>
      <c r="G66" s="29">
        <v>95</v>
      </c>
      <c r="H66" s="1">
        <v>1</v>
      </c>
      <c r="I66" s="69">
        <v>95</v>
      </c>
      <c r="J66" s="69">
        <v>95</v>
      </c>
      <c r="K66" s="29">
        <v>34</v>
      </c>
      <c r="L66" s="29">
        <v>34</v>
      </c>
      <c r="M66" s="1">
        <v>0.35789473684210527</v>
      </c>
    </row>
    <row r="67" spans="1:13" x14ac:dyDescent="0.2">
      <c r="E67" t="s">
        <v>26</v>
      </c>
      <c r="F67" s="29">
        <v>3402</v>
      </c>
      <c r="G67" s="29">
        <v>3402</v>
      </c>
      <c r="H67" s="1">
        <v>1</v>
      </c>
      <c r="I67" s="69">
        <v>3402</v>
      </c>
      <c r="J67" s="69">
        <v>3402</v>
      </c>
      <c r="K67" s="29">
        <v>1666</v>
      </c>
      <c r="L67" s="29">
        <v>1666</v>
      </c>
      <c r="M67" s="1">
        <v>0.48971193415637859</v>
      </c>
    </row>
    <row r="68" spans="1:13" x14ac:dyDescent="0.2">
      <c r="D68" t="s">
        <v>141</v>
      </c>
      <c r="E68" t="s">
        <v>140</v>
      </c>
      <c r="F68" s="29">
        <v>3</v>
      </c>
      <c r="G68" s="29">
        <v>3</v>
      </c>
      <c r="H68" s="1">
        <v>1</v>
      </c>
      <c r="I68" s="69">
        <v>3</v>
      </c>
      <c r="J68" s="69">
        <v>3</v>
      </c>
      <c r="K68" s="29">
        <v>0</v>
      </c>
      <c r="L68" s="29">
        <v>0</v>
      </c>
      <c r="M68" s="1">
        <v>0</v>
      </c>
    </row>
    <row r="69" spans="1:13" x14ac:dyDescent="0.2">
      <c r="E69" t="s">
        <v>25</v>
      </c>
      <c r="F69" s="29">
        <v>8129</v>
      </c>
      <c r="G69" s="29">
        <v>8129</v>
      </c>
      <c r="H69" s="1">
        <v>1</v>
      </c>
      <c r="I69" s="69">
        <v>8129</v>
      </c>
      <c r="J69" s="69">
        <v>8129</v>
      </c>
      <c r="K69" s="29">
        <v>6142</v>
      </c>
      <c r="L69" s="29">
        <v>6142</v>
      </c>
      <c r="M69" s="1">
        <v>0.75556649034321566</v>
      </c>
    </row>
    <row r="70" spans="1:13" x14ac:dyDescent="0.2">
      <c r="E70" t="s">
        <v>26</v>
      </c>
      <c r="F70" s="29">
        <v>654501</v>
      </c>
      <c r="G70" s="29">
        <v>654475</v>
      </c>
      <c r="H70" s="1">
        <v>0.99996027507979357</v>
      </c>
      <c r="I70" s="69">
        <v>654475</v>
      </c>
      <c r="J70" s="69">
        <v>654475</v>
      </c>
      <c r="K70" s="29">
        <v>460340</v>
      </c>
      <c r="L70" s="29">
        <v>460340</v>
      </c>
      <c r="M70" s="1">
        <v>0.70337293250315136</v>
      </c>
    </row>
    <row r="71" spans="1:13" x14ac:dyDescent="0.2">
      <c r="C71" t="s">
        <v>143</v>
      </c>
      <c r="D71" t="s">
        <v>143</v>
      </c>
      <c r="E71" t="s">
        <v>25</v>
      </c>
      <c r="F71" s="29">
        <v>1482</v>
      </c>
      <c r="G71" s="29">
        <v>1479</v>
      </c>
      <c r="H71" s="1">
        <v>0.99797570850202433</v>
      </c>
      <c r="I71" s="69">
        <v>1479</v>
      </c>
      <c r="J71" s="69">
        <v>1479</v>
      </c>
      <c r="K71" s="29">
        <v>0</v>
      </c>
      <c r="L71" s="29">
        <v>0</v>
      </c>
      <c r="M71" s="1">
        <v>0</v>
      </c>
    </row>
    <row r="72" spans="1:13" x14ac:dyDescent="0.2">
      <c r="C72" t="s">
        <v>144</v>
      </c>
      <c r="D72" t="s">
        <v>141</v>
      </c>
      <c r="E72" t="s">
        <v>26</v>
      </c>
      <c r="F72" s="29">
        <v>79</v>
      </c>
      <c r="G72" s="29">
        <v>79</v>
      </c>
      <c r="H72" s="1">
        <v>1</v>
      </c>
      <c r="I72" s="69">
        <v>79</v>
      </c>
      <c r="J72" s="69">
        <v>79</v>
      </c>
      <c r="K72" s="29">
        <v>49</v>
      </c>
      <c r="L72" s="29">
        <v>49</v>
      </c>
      <c r="M72" s="1">
        <v>0.620253164556962</v>
      </c>
    </row>
    <row r="73" spans="1:13" x14ac:dyDescent="0.2">
      <c r="B73" t="s">
        <v>148</v>
      </c>
      <c r="C73" t="s">
        <v>137</v>
      </c>
      <c r="F73" s="29">
        <v>37</v>
      </c>
      <c r="G73" s="29">
        <v>37</v>
      </c>
      <c r="H73" s="1">
        <v>1</v>
      </c>
      <c r="I73" s="69">
        <v>33</v>
      </c>
      <c r="J73" s="69">
        <v>33</v>
      </c>
      <c r="K73" s="29">
        <v>11</v>
      </c>
      <c r="L73" s="29">
        <v>11</v>
      </c>
      <c r="M73" s="1">
        <v>0.29729729729729731</v>
      </c>
    </row>
    <row r="74" spans="1:13" x14ac:dyDescent="0.2">
      <c r="C74" t="s">
        <v>138</v>
      </c>
      <c r="D74" t="s">
        <v>139</v>
      </c>
      <c r="E74" t="s">
        <v>25</v>
      </c>
      <c r="F74" s="29">
        <v>229</v>
      </c>
      <c r="G74" s="29">
        <v>229</v>
      </c>
      <c r="H74" s="1">
        <v>1</v>
      </c>
      <c r="I74" s="69">
        <v>229</v>
      </c>
      <c r="J74" s="69">
        <v>229</v>
      </c>
      <c r="K74" s="29">
        <v>105</v>
      </c>
      <c r="L74" s="29">
        <v>105</v>
      </c>
      <c r="M74" s="1">
        <v>0.45851528384279477</v>
      </c>
    </row>
    <row r="75" spans="1:13" x14ac:dyDescent="0.2">
      <c r="E75" t="s">
        <v>26</v>
      </c>
      <c r="F75" s="29">
        <v>4956</v>
      </c>
      <c r="G75" s="29">
        <v>4956</v>
      </c>
      <c r="H75" s="1">
        <v>1</v>
      </c>
      <c r="I75" s="69">
        <v>4956</v>
      </c>
      <c r="J75" s="69">
        <v>4956</v>
      </c>
      <c r="K75" s="29">
        <v>2251</v>
      </c>
      <c r="L75" s="29">
        <v>2251</v>
      </c>
      <c r="M75" s="1">
        <v>0.45419693301049235</v>
      </c>
    </row>
    <row r="76" spans="1:13" x14ac:dyDescent="0.2">
      <c r="D76" t="s">
        <v>141</v>
      </c>
      <c r="E76" t="s">
        <v>140</v>
      </c>
      <c r="F76" s="29">
        <v>4</v>
      </c>
      <c r="G76" s="29">
        <v>4</v>
      </c>
      <c r="H76" s="1">
        <v>1</v>
      </c>
      <c r="I76" s="69">
        <v>4</v>
      </c>
      <c r="J76" s="69">
        <v>4</v>
      </c>
      <c r="K76" s="29">
        <v>0</v>
      </c>
      <c r="L76" s="29">
        <v>0</v>
      </c>
      <c r="M76" s="1">
        <v>0</v>
      </c>
    </row>
    <row r="77" spans="1:13" x14ac:dyDescent="0.2">
      <c r="E77" t="s">
        <v>25</v>
      </c>
      <c r="F77" s="29">
        <v>24717</v>
      </c>
      <c r="G77" s="29">
        <v>24717</v>
      </c>
      <c r="H77" s="1">
        <v>1</v>
      </c>
      <c r="I77" s="69">
        <v>24717</v>
      </c>
      <c r="J77" s="69">
        <v>24717</v>
      </c>
      <c r="K77" s="29">
        <v>18104</v>
      </c>
      <c r="L77" s="29">
        <v>18104</v>
      </c>
      <c r="M77" s="1">
        <v>0.7324513492737792</v>
      </c>
    </row>
    <row r="78" spans="1:13" x14ac:dyDescent="0.2">
      <c r="E78" t="s">
        <v>26</v>
      </c>
      <c r="F78" s="29">
        <v>630650</v>
      </c>
      <c r="G78" s="29">
        <v>630650</v>
      </c>
      <c r="H78" s="1">
        <v>1</v>
      </c>
      <c r="I78" s="69">
        <v>630650</v>
      </c>
      <c r="J78" s="69">
        <v>630650</v>
      </c>
      <c r="K78" s="29">
        <v>425248</v>
      </c>
      <c r="L78" s="29">
        <v>425248</v>
      </c>
      <c r="M78" s="1">
        <v>0.67430111789423608</v>
      </c>
    </row>
    <row r="79" spans="1:13" x14ac:dyDescent="0.2">
      <c r="C79" t="s">
        <v>143</v>
      </c>
      <c r="D79" t="s">
        <v>143</v>
      </c>
      <c r="E79" t="s">
        <v>25</v>
      </c>
      <c r="F79" s="29">
        <v>674</v>
      </c>
      <c r="G79" s="29">
        <v>674</v>
      </c>
      <c r="H79" s="1">
        <v>1</v>
      </c>
      <c r="I79" s="69">
        <v>672</v>
      </c>
      <c r="J79" s="69">
        <v>672</v>
      </c>
      <c r="K79" s="29">
        <v>0</v>
      </c>
      <c r="L79" s="29">
        <v>0</v>
      </c>
      <c r="M79" s="1">
        <v>0</v>
      </c>
    </row>
    <row r="80" spans="1:13" x14ac:dyDescent="0.2">
      <c r="C80" t="s">
        <v>144</v>
      </c>
      <c r="D80" t="s">
        <v>141</v>
      </c>
      <c r="E80" t="s">
        <v>26</v>
      </c>
      <c r="F80" s="29">
        <v>267</v>
      </c>
      <c r="G80" s="29">
        <v>267</v>
      </c>
      <c r="H80" s="1">
        <v>1</v>
      </c>
      <c r="I80" s="69">
        <v>267</v>
      </c>
      <c r="J80" s="69">
        <v>267</v>
      </c>
      <c r="K80" s="29">
        <v>100</v>
      </c>
      <c r="L80" s="29">
        <v>100</v>
      </c>
      <c r="M80" s="1">
        <v>0.37453183520599254</v>
      </c>
    </row>
    <row r="81" spans="2:13" x14ac:dyDescent="0.2">
      <c r="B81" t="s">
        <v>152</v>
      </c>
      <c r="C81" t="s">
        <v>137</v>
      </c>
      <c r="F81" s="29">
        <v>40</v>
      </c>
      <c r="G81" s="29">
        <v>40</v>
      </c>
      <c r="H81" s="1">
        <v>1</v>
      </c>
      <c r="I81" s="69">
        <v>40</v>
      </c>
      <c r="J81" s="69">
        <v>40</v>
      </c>
      <c r="K81" s="29">
        <v>21</v>
      </c>
      <c r="L81" s="29">
        <v>21</v>
      </c>
      <c r="M81" s="1">
        <v>0.52500000000000002</v>
      </c>
    </row>
    <row r="82" spans="2:13" x14ac:dyDescent="0.2">
      <c r="C82" t="s">
        <v>138</v>
      </c>
      <c r="D82" t="s">
        <v>139</v>
      </c>
      <c r="E82" t="s">
        <v>25</v>
      </c>
      <c r="F82" s="29">
        <v>159</v>
      </c>
      <c r="G82" s="29">
        <v>159</v>
      </c>
      <c r="H82" s="1">
        <v>1</v>
      </c>
      <c r="I82" s="69">
        <v>159</v>
      </c>
      <c r="J82" s="69">
        <v>159</v>
      </c>
      <c r="K82" s="29">
        <v>73</v>
      </c>
      <c r="L82" s="29">
        <v>73</v>
      </c>
      <c r="M82" s="1">
        <v>0.45911949685534592</v>
      </c>
    </row>
    <row r="83" spans="2:13" x14ac:dyDescent="0.2">
      <c r="E83" t="s">
        <v>26</v>
      </c>
      <c r="F83" s="29">
        <v>5644</v>
      </c>
      <c r="G83" s="29">
        <v>5644</v>
      </c>
      <c r="H83" s="1">
        <v>1</v>
      </c>
      <c r="I83" s="69">
        <v>5644</v>
      </c>
      <c r="J83" s="69">
        <v>5644</v>
      </c>
      <c r="K83" s="29">
        <v>2336</v>
      </c>
      <c r="L83" s="29">
        <v>2336</v>
      </c>
      <c r="M83" s="1">
        <v>0.41389085754783839</v>
      </c>
    </row>
    <row r="84" spans="2:13" x14ac:dyDescent="0.2">
      <c r="D84" t="s">
        <v>141</v>
      </c>
      <c r="E84" t="s">
        <v>140</v>
      </c>
      <c r="F84" s="29">
        <v>6</v>
      </c>
      <c r="G84" s="29">
        <v>6</v>
      </c>
      <c r="H84" s="1">
        <v>1</v>
      </c>
      <c r="I84" s="69">
        <v>6</v>
      </c>
      <c r="J84" s="69">
        <v>6</v>
      </c>
      <c r="K84" s="29">
        <v>0</v>
      </c>
      <c r="L84" s="29">
        <v>0</v>
      </c>
      <c r="M84" s="1">
        <v>0</v>
      </c>
    </row>
    <row r="85" spans="2:13" x14ac:dyDescent="0.2">
      <c r="E85" t="s">
        <v>25</v>
      </c>
      <c r="F85" s="29">
        <v>10817</v>
      </c>
      <c r="G85" s="29">
        <v>10817</v>
      </c>
      <c r="H85" s="1">
        <v>1</v>
      </c>
      <c r="I85" s="69">
        <v>10817</v>
      </c>
      <c r="J85" s="69">
        <v>10817</v>
      </c>
      <c r="K85" s="29">
        <v>7817</v>
      </c>
      <c r="L85" s="29">
        <v>7817</v>
      </c>
      <c r="M85" s="1">
        <v>0.72265877784968102</v>
      </c>
    </row>
    <row r="86" spans="2:13" x14ac:dyDescent="0.2">
      <c r="E86" t="s">
        <v>26</v>
      </c>
      <c r="F86" s="29">
        <v>312857</v>
      </c>
      <c r="G86" s="29">
        <v>312857</v>
      </c>
      <c r="H86" s="1">
        <v>1</v>
      </c>
      <c r="I86" s="69">
        <v>312857</v>
      </c>
      <c r="J86" s="69">
        <v>312857</v>
      </c>
      <c r="K86" s="29">
        <v>209556</v>
      </c>
      <c r="L86" s="29">
        <v>209556</v>
      </c>
      <c r="M86" s="1">
        <v>0.66981400448128059</v>
      </c>
    </row>
    <row r="87" spans="2:13" x14ac:dyDescent="0.2">
      <c r="C87" t="s">
        <v>143</v>
      </c>
      <c r="D87" t="s">
        <v>143</v>
      </c>
      <c r="E87" t="s">
        <v>25</v>
      </c>
      <c r="F87" s="29">
        <v>121</v>
      </c>
      <c r="G87" s="29">
        <v>121</v>
      </c>
      <c r="H87" s="1">
        <v>1</v>
      </c>
      <c r="I87" s="69">
        <v>121</v>
      </c>
      <c r="J87" s="69">
        <v>121</v>
      </c>
      <c r="K87" s="29">
        <v>0</v>
      </c>
      <c r="L87" s="29">
        <v>0</v>
      </c>
      <c r="M87" s="1">
        <v>0</v>
      </c>
    </row>
    <row r="88" spans="2:13" x14ac:dyDescent="0.2">
      <c r="C88" t="s">
        <v>144</v>
      </c>
      <c r="D88" t="s">
        <v>141</v>
      </c>
      <c r="E88" t="s">
        <v>26</v>
      </c>
      <c r="F88" s="29">
        <v>138</v>
      </c>
      <c r="G88" s="29">
        <v>138</v>
      </c>
      <c r="H88" s="1">
        <v>1</v>
      </c>
      <c r="I88" s="69">
        <v>138</v>
      </c>
      <c r="J88" s="69">
        <v>138</v>
      </c>
      <c r="K88" s="29">
        <v>45</v>
      </c>
      <c r="L88" s="29">
        <v>45</v>
      </c>
      <c r="M88" s="1">
        <v>0.32608695652173914</v>
      </c>
    </row>
    <row r="89" spans="2:13" x14ac:dyDescent="0.2">
      <c r="B89" t="s">
        <v>186</v>
      </c>
      <c r="C89" t="s">
        <v>137</v>
      </c>
      <c r="F89" s="29">
        <v>11</v>
      </c>
      <c r="G89" s="29">
        <v>8</v>
      </c>
      <c r="H89" s="1">
        <v>0.72727272727272729</v>
      </c>
      <c r="I89" s="69">
        <v>0</v>
      </c>
      <c r="J89" s="69">
        <v>0</v>
      </c>
      <c r="K89" s="29">
        <v>0</v>
      </c>
      <c r="L89" s="29">
        <v>0</v>
      </c>
      <c r="M89" s="1">
        <v>0</v>
      </c>
    </row>
    <row r="90" spans="2:13" x14ac:dyDescent="0.2">
      <c r="C90" t="s">
        <v>138</v>
      </c>
      <c r="D90" t="s">
        <v>139</v>
      </c>
      <c r="E90" t="s">
        <v>25</v>
      </c>
      <c r="F90" s="29">
        <v>16</v>
      </c>
      <c r="G90" s="29">
        <v>16</v>
      </c>
      <c r="H90" s="1">
        <v>1</v>
      </c>
      <c r="I90" s="69">
        <v>0</v>
      </c>
      <c r="J90" s="69">
        <v>0</v>
      </c>
      <c r="K90" s="29">
        <v>4</v>
      </c>
      <c r="L90" s="29">
        <v>4</v>
      </c>
      <c r="M90" s="1">
        <v>0.25</v>
      </c>
    </row>
    <row r="91" spans="2:13" x14ac:dyDescent="0.2">
      <c r="E91" t="s">
        <v>26</v>
      </c>
      <c r="F91" s="29">
        <v>325</v>
      </c>
      <c r="G91" s="29">
        <v>27</v>
      </c>
      <c r="H91" s="1">
        <v>8.3076923076923076E-2</v>
      </c>
      <c r="I91" s="69">
        <v>0</v>
      </c>
      <c r="J91" s="69">
        <v>0</v>
      </c>
      <c r="K91" s="29">
        <v>165</v>
      </c>
      <c r="L91" s="29">
        <v>10</v>
      </c>
      <c r="M91" s="1">
        <v>0.37037037037037035</v>
      </c>
    </row>
    <row r="92" spans="2:13" x14ac:dyDescent="0.2">
      <c r="D92" t="s">
        <v>141</v>
      </c>
      <c r="E92" t="s">
        <v>140</v>
      </c>
      <c r="F92" s="29">
        <v>2</v>
      </c>
      <c r="G92" s="29">
        <v>1</v>
      </c>
      <c r="H92" s="1">
        <v>0.5</v>
      </c>
      <c r="I92" s="69">
        <v>0</v>
      </c>
      <c r="J92" s="69">
        <v>0</v>
      </c>
      <c r="K92" s="29">
        <v>0</v>
      </c>
      <c r="L92" s="29">
        <v>0</v>
      </c>
      <c r="M92" s="1">
        <v>0</v>
      </c>
    </row>
    <row r="93" spans="2:13" x14ac:dyDescent="0.2">
      <c r="E93" t="s">
        <v>25</v>
      </c>
      <c r="F93" s="29">
        <v>918</v>
      </c>
      <c r="G93" s="29">
        <v>552</v>
      </c>
      <c r="H93" s="1">
        <v>0.60130718954248363</v>
      </c>
      <c r="I93" s="69">
        <v>0</v>
      </c>
      <c r="J93" s="69">
        <v>0</v>
      </c>
      <c r="K93" s="29">
        <v>482</v>
      </c>
      <c r="L93" s="29">
        <v>273</v>
      </c>
      <c r="M93" s="1">
        <v>0.49456521739130432</v>
      </c>
    </row>
    <row r="94" spans="2:13" x14ac:dyDescent="0.2">
      <c r="E94" t="s">
        <v>26</v>
      </c>
      <c r="F94" s="29">
        <v>45748</v>
      </c>
      <c r="G94" s="29">
        <v>1292</v>
      </c>
      <c r="H94" s="1">
        <v>2.8241671767071784E-2</v>
      </c>
      <c r="I94" s="69">
        <v>0</v>
      </c>
      <c r="J94" s="69">
        <v>0</v>
      </c>
      <c r="K94" s="29">
        <v>30461</v>
      </c>
      <c r="L94" s="29">
        <v>718</v>
      </c>
      <c r="M94" s="1">
        <v>0.55572755417956654</v>
      </c>
    </row>
    <row r="95" spans="2:13" x14ac:dyDescent="0.2">
      <c r="C95" t="s">
        <v>143</v>
      </c>
      <c r="D95" t="s">
        <v>143</v>
      </c>
      <c r="E95" t="s">
        <v>25</v>
      </c>
      <c r="F95" s="29">
        <v>17</v>
      </c>
      <c r="G95" s="29">
        <v>0</v>
      </c>
      <c r="H95" s="1">
        <v>0</v>
      </c>
      <c r="I95" s="69">
        <v>0</v>
      </c>
      <c r="J95" s="69">
        <v>0</v>
      </c>
      <c r="K95" s="29">
        <v>0</v>
      </c>
      <c r="L95" s="29">
        <v>0</v>
      </c>
      <c r="M95" s="1">
        <v>0</v>
      </c>
    </row>
    <row r="96" spans="2:13" x14ac:dyDescent="0.2">
      <c r="C96" t="s">
        <v>144</v>
      </c>
      <c r="D96" t="s">
        <v>141</v>
      </c>
      <c r="E96" t="s">
        <v>26</v>
      </c>
      <c r="F96" s="29">
        <v>16</v>
      </c>
      <c r="G96" s="29">
        <v>0</v>
      </c>
      <c r="H96" s="1">
        <v>0</v>
      </c>
      <c r="I96" s="69">
        <v>0</v>
      </c>
      <c r="J96" s="69">
        <v>0</v>
      </c>
      <c r="K96" s="29">
        <v>9</v>
      </c>
      <c r="L96" s="29">
        <v>0</v>
      </c>
      <c r="M96" s="1">
        <v>0</v>
      </c>
    </row>
    <row r="97" spans="1:13" x14ac:dyDescent="0.2">
      <c r="A97" s="26" t="s">
        <v>43</v>
      </c>
      <c r="B97" s="26"/>
      <c r="C97" s="26"/>
      <c r="D97" s="26"/>
      <c r="E97" s="26"/>
      <c r="F97" s="26">
        <v>7124593</v>
      </c>
      <c r="G97" s="26">
        <v>4574419</v>
      </c>
      <c r="H97" s="26">
        <v>0.64206039559031658</v>
      </c>
      <c r="I97" s="26">
        <v>1658986</v>
      </c>
      <c r="J97" s="26">
        <v>1658986</v>
      </c>
      <c r="K97" s="26">
        <v>1506749</v>
      </c>
      <c r="L97" s="26">
        <v>1385708</v>
      </c>
      <c r="M97" s="26">
        <v>0.30292546441416934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B16" sqref="B16"/>
    </sheetView>
  </sheetViews>
  <sheetFormatPr baseColWidth="10" defaultColWidth="8.83203125" defaultRowHeight="15" x14ac:dyDescent="0.2"/>
  <cols>
    <col min="1" max="1" width="12.6640625" customWidth="1"/>
    <col min="2" max="2" width="55.6640625" customWidth="1"/>
    <col min="3" max="3" width="9.5" bestFit="1" customWidth="1"/>
    <col min="4" max="4" width="9.83203125" style="29" bestFit="1" customWidth="1"/>
    <col min="5" max="5" width="15.83203125" style="29" bestFit="1" customWidth="1"/>
    <col min="6" max="6" width="21.6640625" style="29" bestFit="1" customWidth="1"/>
    <col min="7" max="7" width="28" style="29" bestFit="1" customWidth="1"/>
    <col min="8" max="8" width="23.33203125" style="29" bestFit="1" customWidth="1"/>
    <col min="9" max="9" width="29.5" style="29" bestFit="1" customWidth="1"/>
  </cols>
  <sheetData>
    <row r="1" spans="1:9" ht="23.25" customHeight="1" x14ac:dyDescent="0.3">
      <c r="A1" s="2" t="s">
        <v>44</v>
      </c>
      <c r="C1" s="29"/>
    </row>
    <row r="3" spans="1:9" x14ac:dyDescent="0.2">
      <c r="A3" s="40" t="s">
        <v>45</v>
      </c>
      <c r="B3" s="41"/>
      <c r="C3" s="42"/>
      <c r="D3" s="46"/>
      <c r="E3" s="47"/>
      <c r="F3" s="47"/>
      <c r="G3" s="47"/>
      <c r="H3" s="47"/>
      <c r="I3" s="47"/>
    </row>
    <row r="4" spans="1:9" x14ac:dyDescent="0.2">
      <c r="A4" s="43" t="s">
        <v>46</v>
      </c>
      <c r="B4" s="44"/>
      <c r="C4" s="44"/>
      <c r="D4" s="48"/>
      <c r="E4" s="46"/>
      <c r="F4" s="47"/>
      <c r="G4" s="47"/>
      <c r="H4" s="47"/>
      <c r="I4" s="47"/>
    </row>
    <row r="5" spans="1:9" x14ac:dyDescent="0.2">
      <c r="A5" s="45" t="s">
        <v>18</v>
      </c>
      <c r="B5" s="44"/>
      <c r="C5" s="44"/>
      <c r="D5" s="49"/>
      <c r="E5" s="48"/>
      <c r="F5" s="46"/>
      <c r="G5" s="47"/>
      <c r="H5" s="47"/>
      <c r="I5" s="47"/>
    </row>
    <row r="6" spans="1:9" x14ac:dyDescent="0.2">
      <c r="A6" s="43" t="s">
        <v>47</v>
      </c>
      <c r="B6" s="44"/>
      <c r="C6" s="44"/>
      <c r="D6" s="49"/>
      <c r="E6" s="49"/>
      <c r="F6" s="48"/>
      <c r="G6" s="46"/>
      <c r="H6" s="47"/>
      <c r="I6" s="47"/>
    </row>
    <row r="7" spans="1:9" x14ac:dyDescent="0.2">
      <c r="A7" s="45" t="s">
        <v>48</v>
      </c>
      <c r="B7" s="44"/>
      <c r="C7" s="44"/>
      <c r="D7" s="49"/>
      <c r="E7" s="49"/>
      <c r="F7" s="49"/>
      <c r="G7" s="48"/>
      <c r="H7" s="46"/>
      <c r="I7" s="47"/>
    </row>
    <row r="8" spans="1:9" x14ac:dyDescent="0.2">
      <c r="A8" s="45" t="s">
        <v>49</v>
      </c>
      <c r="B8" s="44"/>
      <c r="C8" s="44"/>
      <c r="D8" s="49"/>
      <c r="E8" s="49"/>
      <c r="F8" s="49"/>
      <c r="G8" s="49"/>
      <c r="H8" s="48"/>
      <c r="I8" s="39"/>
    </row>
    <row r="10" spans="1:9" s="35" customFormat="1" hidden="1" x14ac:dyDescent="0.2">
      <c r="A10"/>
      <c r="B10"/>
      <c r="C10"/>
      <c r="D10" s="50" t="s">
        <v>20</v>
      </c>
      <c r="E10"/>
      <c r="F10"/>
      <c r="G10"/>
      <c r="H10"/>
      <c r="I10"/>
    </row>
    <row r="11" spans="1:9" ht="30" customHeight="1" x14ac:dyDescent="0.2">
      <c r="A11" s="46" t="s">
        <v>21</v>
      </c>
      <c r="B11" s="46" t="s">
        <v>22</v>
      </c>
      <c r="C11" s="46" t="s">
        <v>50</v>
      </c>
      <c r="D11" s="46" t="s">
        <v>34</v>
      </c>
      <c r="E11" s="46" t="s">
        <v>51</v>
      </c>
      <c r="F11" s="46" t="s">
        <v>35</v>
      </c>
      <c r="G11" s="46" t="s">
        <v>52</v>
      </c>
      <c r="H11" s="46" t="s">
        <v>36</v>
      </c>
      <c r="I11" s="46" t="s">
        <v>53</v>
      </c>
    </row>
    <row r="12" spans="1:9" x14ac:dyDescent="0.2">
      <c r="A12">
        <v>781514</v>
      </c>
      <c r="B12" t="s">
        <v>149</v>
      </c>
      <c r="C12" t="s">
        <v>61</v>
      </c>
      <c r="D12" s="29">
        <v>5114</v>
      </c>
      <c r="E12" s="29">
        <v>509</v>
      </c>
      <c r="F12" s="29">
        <v>5115</v>
      </c>
      <c r="G12" s="29">
        <v>509</v>
      </c>
      <c r="H12" s="29">
        <v>249</v>
      </c>
      <c r="I12" s="29">
        <v>22</v>
      </c>
    </row>
    <row r="13" spans="1:9" x14ac:dyDescent="0.2">
      <c r="C13" t="s">
        <v>82</v>
      </c>
      <c r="D13" s="29">
        <v>8</v>
      </c>
      <c r="E13" s="29">
        <v>6</v>
      </c>
      <c r="F13" s="29">
        <v>8</v>
      </c>
      <c r="G13" s="29">
        <v>6</v>
      </c>
      <c r="H13" s="29">
        <v>1</v>
      </c>
      <c r="I13" s="29">
        <v>1</v>
      </c>
    </row>
    <row r="14" spans="1:9" x14ac:dyDescent="0.2">
      <c r="B14" t="s">
        <v>150</v>
      </c>
      <c r="C14" t="s">
        <v>61</v>
      </c>
      <c r="D14" s="29">
        <v>858</v>
      </c>
      <c r="E14" s="29">
        <v>117</v>
      </c>
      <c r="F14" s="29">
        <v>858</v>
      </c>
      <c r="G14" s="29">
        <v>117</v>
      </c>
      <c r="H14" s="29">
        <v>17</v>
      </c>
      <c r="I14" s="29">
        <v>7</v>
      </c>
    </row>
    <row r="15" spans="1:9" x14ac:dyDescent="0.2">
      <c r="C15" t="s">
        <v>82</v>
      </c>
      <c r="D15" s="29">
        <v>6</v>
      </c>
      <c r="E15" s="29">
        <v>5</v>
      </c>
      <c r="F15" s="29">
        <v>6</v>
      </c>
      <c r="G15" s="29">
        <v>5</v>
      </c>
      <c r="H15" s="29">
        <v>0</v>
      </c>
      <c r="I15" s="29">
        <v>0</v>
      </c>
    </row>
    <row r="16" spans="1:9" x14ac:dyDescent="0.2">
      <c r="B16" t="s">
        <v>153</v>
      </c>
      <c r="C16" t="s">
        <v>61</v>
      </c>
      <c r="D16" s="29">
        <v>4129</v>
      </c>
      <c r="E16" s="29">
        <v>481</v>
      </c>
      <c r="F16" s="29">
        <v>4134</v>
      </c>
      <c r="G16" s="29">
        <v>482</v>
      </c>
      <c r="H16" s="29">
        <v>240</v>
      </c>
      <c r="I16" s="29">
        <v>35</v>
      </c>
    </row>
    <row r="17" spans="1:9" x14ac:dyDescent="0.2">
      <c r="C17" t="s">
        <v>82</v>
      </c>
      <c r="D17" s="29">
        <v>5</v>
      </c>
      <c r="E17" s="29">
        <v>4</v>
      </c>
      <c r="F17" s="29">
        <v>5</v>
      </c>
      <c r="G17" s="29">
        <v>4</v>
      </c>
      <c r="H17" s="29">
        <v>0</v>
      </c>
      <c r="I17" s="29">
        <v>0</v>
      </c>
    </row>
    <row r="18" spans="1:9" x14ac:dyDescent="0.2">
      <c r="B18" t="s">
        <v>154</v>
      </c>
      <c r="C18" t="s">
        <v>61</v>
      </c>
      <c r="D18" s="29">
        <v>2167</v>
      </c>
      <c r="E18" s="29">
        <v>241</v>
      </c>
      <c r="F18" s="29">
        <v>2167</v>
      </c>
      <c r="G18" s="29">
        <v>241</v>
      </c>
      <c r="H18" s="29">
        <v>39</v>
      </c>
      <c r="I18" s="29">
        <v>10</v>
      </c>
    </row>
    <row r="19" spans="1:9" x14ac:dyDescent="0.2">
      <c r="C19" t="s">
        <v>82</v>
      </c>
      <c r="D19" s="29">
        <v>4</v>
      </c>
      <c r="E19" s="29">
        <v>2</v>
      </c>
      <c r="F19" s="29">
        <v>4</v>
      </c>
      <c r="G19" s="29">
        <v>2</v>
      </c>
      <c r="H19" s="29">
        <v>0</v>
      </c>
      <c r="I19" s="29">
        <v>0</v>
      </c>
    </row>
    <row r="20" spans="1:9" x14ac:dyDescent="0.2">
      <c r="B20" t="s">
        <v>155</v>
      </c>
      <c r="C20" t="s">
        <v>61</v>
      </c>
      <c r="D20" s="29">
        <v>5477</v>
      </c>
      <c r="E20" s="29">
        <v>713</v>
      </c>
      <c r="F20" s="29">
        <v>5482</v>
      </c>
      <c r="G20" s="29">
        <v>715</v>
      </c>
      <c r="H20" s="29">
        <v>217</v>
      </c>
      <c r="I20" s="29">
        <v>33</v>
      </c>
    </row>
    <row r="21" spans="1:9" x14ac:dyDescent="0.2">
      <c r="C21" t="s">
        <v>82</v>
      </c>
      <c r="D21" s="29">
        <v>7</v>
      </c>
      <c r="E21" s="29">
        <v>7</v>
      </c>
      <c r="F21" s="29">
        <v>7</v>
      </c>
      <c r="G21" s="29">
        <v>7</v>
      </c>
      <c r="H21" s="29">
        <v>1</v>
      </c>
      <c r="I21" s="29">
        <v>1</v>
      </c>
    </row>
    <row r="22" spans="1:9" x14ac:dyDescent="0.2">
      <c r="A22">
        <v>785718</v>
      </c>
      <c r="B22" t="s">
        <v>151</v>
      </c>
      <c r="C22" t="s">
        <v>61</v>
      </c>
      <c r="D22" s="29">
        <v>6</v>
      </c>
      <c r="E22" s="29">
        <v>2</v>
      </c>
      <c r="F22" s="29">
        <v>491</v>
      </c>
      <c r="G22" s="29">
        <v>150</v>
      </c>
      <c r="H22" s="29">
        <v>485</v>
      </c>
      <c r="I22" s="29">
        <v>148</v>
      </c>
    </row>
    <row r="23" spans="1:9" x14ac:dyDescent="0.2">
      <c r="C23" t="s">
        <v>82</v>
      </c>
      <c r="D23" s="29">
        <v>0</v>
      </c>
      <c r="E23" s="29">
        <v>0</v>
      </c>
      <c r="F23" s="29">
        <v>1</v>
      </c>
      <c r="G23" s="29">
        <v>1</v>
      </c>
      <c r="H23" s="29">
        <v>1</v>
      </c>
      <c r="I23" s="29">
        <v>1</v>
      </c>
    </row>
    <row r="24" spans="1:9" x14ac:dyDescent="0.2">
      <c r="B24" t="s">
        <v>152</v>
      </c>
      <c r="C24" t="s">
        <v>61</v>
      </c>
      <c r="D24" s="29">
        <v>0</v>
      </c>
      <c r="E24" s="29">
        <v>0</v>
      </c>
      <c r="F24" s="29">
        <v>370</v>
      </c>
      <c r="G24" s="29">
        <v>84</v>
      </c>
      <c r="H24" s="29">
        <v>370</v>
      </c>
      <c r="I24" s="29">
        <v>84</v>
      </c>
    </row>
    <row r="25" spans="1:9" x14ac:dyDescent="0.2">
      <c r="C25" t="s">
        <v>82</v>
      </c>
      <c r="D25" s="29">
        <v>0</v>
      </c>
      <c r="E25" s="29">
        <v>0</v>
      </c>
      <c r="F25" s="29">
        <v>2</v>
      </c>
      <c r="G25" s="29">
        <v>1</v>
      </c>
      <c r="H25" s="29">
        <v>2</v>
      </c>
      <c r="I25" s="29">
        <v>1</v>
      </c>
    </row>
    <row r="26" spans="1:9" x14ac:dyDescent="0.2">
      <c r="B26" t="s">
        <v>148</v>
      </c>
      <c r="C26" t="s">
        <v>61</v>
      </c>
      <c r="D26" s="29">
        <v>21</v>
      </c>
      <c r="E26" s="29">
        <v>5</v>
      </c>
      <c r="F26" s="29">
        <v>744</v>
      </c>
      <c r="G26" s="29">
        <v>186</v>
      </c>
      <c r="H26" s="29">
        <v>723</v>
      </c>
      <c r="I26" s="29">
        <v>181</v>
      </c>
    </row>
    <row r="27" spans="1:9" x14ac:dyDescent="0.2">
      <c r="C27" t="s">
        <v>82</v>
      </c>
      <c r="D27" s="29">
        <v>0</v>
      </c>
      <c r="E27" s="29">
        <v>0</v>
      </c>
      <c r="F27" s="29">
        <v>4</v>
      </c>
      <c r="G27" s="29">
        <v>3</v>
      </c>
      <c r="H27" s="29">
        <v>4</v>
      </c>
      <c r="I27" s="29">
        <v>3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8"/>
  <sheetViews>
    <sheetView workbookViewId="0">
      <selection activeCell="F6" sqref="F6"/>
    </sheetView>
  </sheetViews>
  <sheetFormatPr baseColWidth="10" defaultColWidth="9.1640625" defaultRowHeight="15" x14ac:dyDescent="0.2"/>
  <cols>
    <col min="1" max="1" width="25.6640625" customWidth="1"/>
    <col min="2" max="2" width="10.6640625" style="29" customWidth="1"/>
    <col min="3" max="3" width="40.6640625" style="29" customWidth="1"/>
    <col min="4" max="4" width="90.6640625" style="29" customWidth="1"/>
    <col min="5" max="5" width="20.1640625" style="29" customWidth="1"/>
    <col min="6" max="6" width="29.83203125" style="29" customWidth="1"/>
    <col min="7" max="8" width="15.6640625" style="29" customWidth="1"/>
    <col min="9" max="9" width="14.5" style="29" customWidth="1"/>
    <col min="10" max="10" width="12" style="29" customWidth="1"/>
    <col min="11" max="11" width="13.1640625" style="29" customWidth="1"/>
    <col min="12" max="12" width="18" style="29" customWidth="1"/>
    <col min="13" max="13" width="12.5" style="29" customWidth="1"/>
    <col min="14" max="14" width="17.5" style="29" customWidth="1"/>
    <col min="15" max="15" width="13.1640625" style="29" bestFit="1" customWidth="1"/>
    <col min="16" max="16" width="20.33203125" style="29" customWidth="1"/>
    <col min="17" max="17" width="21.83203125" customWidth="1"/>
    <col min="18" max="18" width="9.1640625" customWidth="1"/>
  </cols>
  <sheetData>
    <row r="1" spans="1:8" ht="23.25" customHeight="1" x14ac:dyDescent="0.3">
      <c r="A1" s="2" t="s">
        <v>54</v>
      </c>
      <c r="B1" s="2"/>
      <c r="C1" s="2"/>
    </row>
    <row r="3" spans="1:8" x14ac:dyDescent="0.2">
      <c r="A3" t="s">
        <v>55</v>
      </c>
    </row>
    <row r="4" spans="1:8" x14ac:dyDescent="0.2">
      <c r="A4" t="s">
        <v>56</v>
      </c>
    </row>
    <row r="6" spans="1:8" x14ac:dyDescent="0.2">
      <c r="A6" s="30" t="s">
        <v>57</v>
      </c>
      <c r="B6" s="34"/>
      <c r="C6" s="34"/>
      <c r="D6" s="31"/>
    </row>
    <row r="7" spans="1:8" x14ac:dyDescent="0.2">
      <c r="A7" s="30" t="s">
        <v>203</v>
      </c>
      <c r="B7" s="34"/>
      <c r="C7" s="34"/>
      <c r="D7" s="31"/>
    </row>
    <row r="9" spans="1:8" ht="30" customHeight="1" x14ac:dyDescent="0.2">
      <c r="A9" s="60" t="s">
        <v>50</v>
      </c>
      <c r="B9" s="60" t="s">
        <v>21</v>
      </c>
      <c r="C9" s="60" t="s">
        <v>187</v>
      </c>
      <c r="D9" s="60" t="s">
        <v>58</v>
      </c>
      <c r="E9" s="60" t="s">
        <v>59</v>
      </c>
      <c r="F9" s="60" t="s">
        <v>60</v>
      </c>
      <c r="G9" s="60" t="s">
        <v>34</v>
      </c>
      <c r="H9" s="61" t="s">
        <v>29</v>
      </c>
    </row>
    <row r="10" spans="1:8" x14ac:dyDescent="0.2">
      <c r="A10" s="62" t="s">
        <v>61</v>
      </c>
      <c r="B10" s="62">
        <v>781514</v>
      </c>
      <c r="C10" s="62" t="s">
        <v>155</v>
      </c>
      <c r="D10" s="62" t="s">
        <v>62</v>
      </c>
      <c r="E10" s="63">
        <v>1</v>
      </c>
      <c r="F10" s="63">
        <v>1</v>
      </c>
      <c r="G10" s="63">
        <v>4235</v>
      </c>
      <c r="H10" s="63">
        <v>559</v>
      </c>
    </row>
    <row r="11" spans="1:8" x14ac:dyDescent="0.2">
      <c r="A11" t="s">
        <v>61</v>
      </c>
      <c r="B11" s="67">
        <v>781514</v>
      </c>
      <c r="C11" t="s">
        <v>149</v>
      </c>
      <c r="D11" t="s">
        <v>63</v>
      </c>
      <c r="E11">
        <v>5</v>
      </c>
      <c r="F11">
        <v>5</v>
      </c>
      <c r="G11">
        <v>1696</v>
      </c>
      <c r="H11">
        <v>214</v>
      </c>
    </row>
    <row r="12" spans="1:8" x14ac:dyDescent="0.2">
      <c r="A12" t="s">
        <v>61</v>
      </c>
      <c r="B12" s="67">
        <v>781514</v>
      </c>
      <c r="C12" t="s">
        <v>154</v>
      </c>
      <c r="D12" t="s">
        <v>64</v>
      </c>
      <c r="E12">
        <v>3</v>
      </c>
      <c r="F12">
        <v>3</v>
      </c>
      <c r="G12">
        <v>929</v>
      </c>
      <c r="H12">
        <v>54</v>
      </c>
    </row>
    <row r="13" spans="1:8" x14ac:dyDescent="0.2">
      <c r="A13" t="s">
        <v>61</v>
      </c>
      <c r="B13" s="67">
        <v>781514</v>
      </c>
      <c r="C13" t="s">
        <v>153</v>
      </c>
      <c r="D13" t="s">
        <v>65</v>
      </c>
      <c r="E13">
        <v>1</v>
      </c>
      <c r="F13">
        <v>1</v>
      </c>
      <c r="G13">
        <v>870</v>
      </c>
      <c r="H13">
        <v>117</v>
      </c>
    </row>
    <row r="14" spans="1:8" x14ac:dyDescent="0.2">
      <c r="A14" t="s">
        <v>61</v>
      </c>
      <c r="B14" s="67">
        <v>781514</v>
      </c>
      <c r="C14" t="s">
        <v>155</v>
      </c>
      <c r="D14" t="s">
        <v>66</v>
      </c>
      <c r="E14">
        <v>2</v>
      </c>
      <c r="F14">
        <v>2</v>
      </c>
      <c r="G14">
        <v>784</v>
      </c>
      <c r="H14">
        <v>95</v>
      </c>
    </row>
    <row r="15" spans="1:8" x14ac:dyDescent="0.2">
      <c r="A15" t="s">
        <v>61</v>
      </c>
      <c r="B15" s="67">
        <v>781514</v>
      </c>
      <c r="C15" t="s">
        <v>153</v>
      </c>
      <c r="D15" t="s">
        <v>67</v>
      </c>
      <c r="E15">
        <v>4</v>
      </c>
      <c r="F15">
        <v>4</v>
      </c>
      <c r="G15">
        <v>752</v>
      </c>
      <c r="H15">
        <v>74</v>
      </c>
    </row>
    <row r="16" spans="1:8" x14ac:dyDescent="0.2">
      <c r="A16" t="s">
        <v>61</v>
      </c>
      <c r="B16" s="67">
        <v>785718</v>
      </c>
      <c r="C16" t="s">
        <v>148</v>
      </c>
      <c r="D16" t="s">
        <v>68</v>
      </c>
      <c r="E16">
        <v>1</v>
      </c>
      <c r="F16">
        <v>1</v>
      </c>
      <c r="G16">
        <v>666</v>
      </c>
      <c r="H16">
        <v>161</v>
      </c>
    </row>
    <row r="17" spans="1:8" s="29" customFormat="1" x14ac:dyDescent="0.2">
      <c r="A17" t="s">
        <v>61</v>
      </c>
      <c r="B17" s="67">
        <v>781514</v>
      </c>
      <c r="C17" t="s">
        <v>154</v>
      </c>
      <c r="D17" t="s">
        <v>69</v>
      </c>
      <c r="E17">
        <v>1</v>
      </c>
      <c r="F17">
        <v>1</v>
      </c>
      <c r="G17">
        <v>646</v>
      </c>
      <c r="H17">
        <v>111</v>
      </c>
    </row>
    <row r="18" spans="1:8" s="29" customFormat="1" x14ac:dyDescent="0.2">
      <c r="A18" t="s">
        <v>61</v>
      </c>
      <c r="B18" s="67">
        <v>781514</v>
      </c>
      <c r="C18" t="s">
        <v>149</v>
      </c>
      <c r="D18" t="s">
        <v>70</v>
      </c>
      <c r="E18">
        <v>4</v>
      </c>
      <c r="F18">
        <v>4</v>
      </c>
      <c r="G18">
        <v>607</v>
      </c>
      <c r="H18">
        <v>49</v>
      </c>
    </row>
    <row r="19" spans="1:8" s="29" customFormat="1" x14ac:dyDescent="0.2">
      <c r="A19" t="s">
        <v>61</v>
      </c>
      <c r="B19" s="67">
        <v>781514</v>
      </c>
      <c r="C19" t="s">
        <v>149</v>
      </c>
      <c r="D19" t="s">
        <v>71</v>
      </c>
      <c r="E19">
        <v>3</v>
      </c>
      <c r="F19">
        <v>3</v>
      </c>
      <c r="G19">
        <v>597</v>
      </c>
      <c r="H19">
        <v>90</v>
      </c>
    </row>
    <row r="20" spans="1:8" s="29" customFormat="1" x14ac:dyDescent="0.2">
      <c r="A20" t="s">
        <v>61</v>
      </c>
      <c r="B20" s="67">
        <v>781514</v>
      </c>
      <c r="C20" t="s">
        <v>149</v>
      </c>
      <c r="D20" t="s">
        <v>72</v>
      </c>
      <c r="E20">
        <v>136</v>
      </c>
      <c r="F20">
        <v>4</v>
      </c>
      <c r="G20">
        <v>410</v>
      </c>
      <c r="H20">
        <v>1</v>
      </c>
    </row>
    <row r="21" spans="1:8" s="29" customFormat="1" x14ac:dyDescent="0.2">
      <c r="A21" t="s">
        <v>61</v>
      </c>
      <c r="B21" s="67">
        <v>781514</v>
      </c>
      <c r="C21" t="s">
        <v>153</v>
      </c>
      <c r="D21" t="s">
        <v>73</v>
      </c>
      <c r="E21">
        <v>3</v>
      </c>
      <c r="F21">
        <v>3</v>
      </c>
      <c r="G21">
        <v>356</v>
      </c>
      <c r="H21">
        <v>36</v>
      </c>
    </row>
    <row r="22" spans="1:8" x14ac:dyDescent="0.2">
      <c r="A22" t="s">
        <v>61</v>
      </c>
      <c r="B22" s="67">
        <v>781514</v>
      </c>
      <c r="C22" t="s">
        <v>149</v>
      </c>
      <c r="D22" t="s">
        <v>74</v>
      </c>
      <c r="E22">
        <v>1</v>
      </c>
      <c r="F22">
        <v>1</v>
      </c>
      <c r="G22">
        <v>331</v>
      </c>
      <c r="H22">
        <v>7</v>
      </c>
    </row>
    <row r="23" spans="1:8" x14ac:dyDescent="0.2">
      <c r="A23" t="s">
        <v>61</v>
      </c>
      <c r="B23" s="67">
        <v>781514</v>
      </c>
      <c r="C23" t="s">
        <v>149</v>
      </c>
      <c r="D23" t="s">
        <v>75</v>
      </c>
      <c r="E23">
        <v>2</v>
      </c>
      <c r="F23">
        <v>2</v>
      </c>
      <c r="G23">
        <v>273</v>
      </c>
      <c r="H23">
        <v>38</v>
      </c>
    </row>
    <row r="24" spans="1:8" x14ac:dyDescent="0.2">
      <c r="A24" t="s">
        <v>61</v>
      </c>
      <c r="B24" s="67">
        <v>781514</v>
      </c>
      <c r="C24" t="s">
        <v>153</v>
      </c>
      <c r="D24" t="s">
        <v>76</v>
      </c>
      <c r="E24">
        <v>5</v>
      </c>
      <c r="F24">
        <v>5</v>
      </c>
      <c r="G24">
        <v>270</v>
      </c>
      <c r="H24">
        <v>29</v>
      </c>
    </row>
    <row r="25" spans="1:8" x14ac:dyDescent="0.2">
      <c r="A25" t="s">
        <v>61</v>
      </c>
      <c r="B25" s="67">
        <v>781514</v>
      </c>
      <c r="C25" t="s">
        <v>153</v>
      </c>
      <c r="D25" t="s">
        <v>77</v>
      </c>
      <c r="E25">
        <v>2</v>
      </c>
      <c r="F25">
        <v>2</v>
      </c>
      <c r="G25">
        <v>257</v>
      </c>
      <c r="H25">
        <v>47</v>
      </c>
    </row>
    <row r="26" spans="1:8" x14ac:dyDescent="0.2">
      <c r="A26" t="s">
        <v>61</v>
      </c>
      <c r="B26" s="67">
        <v>785718</v>
      </c>
      <c r="C26" t="s">
        <v>152</v>
      </c>
      <c r="D26" t="s">
        <v>78</v>
      </c>
      <c r="E26">
        <v>1</v>
      </c>
      <c r="F26">
        <v>1</v>
      </c>
      <c r="G26">
        <v>249</v>
      </c>
      <c r="H26">
        <v>54</v>
      </c>
    </row>
    <row r="27" spans="1:8" x14ac:dyDescent="0.2">
      <c r="A27" t="s">
        <v>61</v>
      </c>
      <c r="B27" s="67">
        <v>781514</v>
      </c>
      <c r="C27" t="s">
        <v>150</v>
      </c>
      <c r="D27" t="s">
        <v>79</v>
      </c>
      <c r="E27">
        <v>2</v>
      </c>
      <c r="F27">
        <v>2</v>
      </c>
      <c r="G27">
        <v>244</v>
      </c>
      <c r="H27">
        <v>23</v>
      </c>
    </row>
    <row r="28" spans="1:8" x14ac:dyDescent="0.2">
      <c r="A28" t="s">
        <v>61</v>
      </c>
      <c r="B28" s="67">
        <v>781514</v>
      </c>
      <c r="C28" t="s">
        <v>150</v>
      </c>
      <c r="D28" t="s">
        <v>80</v>
      </c>
      <c r="E28">
        <v>1</v>
      </c>
      <c r="F28">
        <v>1</v>
      </c>
      <c r="G28">
        <v>240</v>
      </c>
      <c r="H28">
        <v>43</v>
      </c>
    </row>
    <row r="29" spans="1:8" x14ac:dyDescent="0.2">
      <c r="A29" t="s">
        <v>61</v>
      </c>
      <c r="B29" s="67">
        <v>781514</v>
      </c>
      <c r="C29" t="s">
        <v>155</v>
      </c>
      <c r="D29" t="s">
        <v>81</v>
      </c>
      <c r="E29">
        <v>3</v>
      </c>
      <c r="F29">
        <v>3</v>
      </c>
      <c r="G29">
        <v>234</v>
      </c>
      <c r="H29">
        <v>50</v>
      </c>
    </row>
    <row r="30" spans="1:8" x14ac:dyDescent="0.2">
      <c r="A30" t="s">
        <v>82</v>
      </c>
      <c r="B30" s="67">
        <v>781514</v>
      </c>
      <c r="C30" t="s">
        <v>155</v>
      </c>
      <c r="D30" t="s">
        <v>62</v>
      </c>
      <c r="E30">
        <v>1</v>
      </c>
      <c r="F30">
        <v>1</v>
      </c>
      <c r="G30">
        <v>5</v>
      </c>
      <c r="H30">
        <v>5</v>
      </c>
    </row>
    <row r="31" spans="1:8" x14ac:dyDescent="0.2">
      <c r="A31" t="s">
        <v>82</v>
      </c>
      <c r="B31" s="67">
        <v>785718</v>
      </c>
      <c r="C31" t="s">
        <v>148</v>
      </c>
      <c r="D31" t="s">
        <v>68</v>
      </c>
      <c r="E31">
        <v>1</v>
      </c>
      <c r="F31">
        <v>1</v>
      </c>
      <c r="G31">
        <v>4</v>
      </c>
      <c r="H31">
        <v>3</v>
      </c>
    </row>
    <row r="32" spans="1:8" x14ac:dyDescent="0.2">
      <c r="A32" t="s">
        <v>82</v>
      </c>
      <c r="B32" s="67">
        <v>781514</v>
      </c>
      <c r="C32" t="s">
        <v>149</v>
      </c>
      <c r="D32" t="s">
        <v>63</v>
      </c>
      <c r="E32">
        <v>5</v>
      </c>
      <c r="F32">
        <v>5</v>
      </c>
      <c r="G32">
        <v>4</v>
      </c>
      <c r="H32">
        <v>3</v>
      </c>
    </row>
    <row r="33" spans="1:8" x14ac:dyDescent="0.2">
      <c r="A33" t="s">
        <v>82</v>
      </c>
      <c r="B33" s="67">
        <v>781514</v>
      </c>
      <c r="C33" t="s">
        <v>149</v>
      </c>
      <c r="D33" t="s">
        <v>74</v>
      </c>
      <c r="E33">
        <v>1</v>
      </c>
      <c r="F33">
        <v>1</v>
      </c>
      <c r="G33">
        <v>2</v>
      </c>
      <c r="H33">
        <v>1</v>
      </c>
    </row>
    <row r="34" spans="1:8" x14ac:dyDescent="0.2">
      <c r="A34" t="s">
        <v>82</v>
      </c>
      <c r="B34" s="67">
        <v>785718</v>
      </c>
      <c r="C34" t="s">
        <v>152</v>
      </c>
      <c r="D34" t="s">
        <v>83</v>
      </c>
      <c r="E34">
        <v>2</v>
      </c>
      <c r="F34">
        <v>1</v>
      </c>
      <c r="G34">
        <v>2</v>
      </c>
      <c r="H34">
        <v>1</v>
      </c>
    </row>
    <row r="35" spans="1:8" x14ac:dyDescent="0.2">
      <c r="A35" t="s">
        <v>82</v>
      </c>
      <c r="B35" s="67">
        <v>781514</v>
      </c>
      <c r="C35" t="s">
        <v>155</v>
      </c>
      <c r="D35" t="s">
        <v>66</v>
      </c>
      <c r="E35">
        <v>2</v>
      </c>
      <c r="F35">
        <v>2</v>
      </c>
      <c r="G35">
        <v>2</v>
      </c>
      <c r="H35">
        <v>2</v>
      </c>
    </row>
    <row r="36" spans="1:8" x14ac:dyDescent="0.2">
      <c r="A36" t="s">
        <v>82</v>
      </c>
      <c r="B36" s="67">
        <v>781514</v>
      </c>
      <c r="C36" t="s">
        <v>154</v>
      </c>
      <c r="D36" t="s">
        <v>64</v>
      </c>
      <c r="E36">
        <v>3</v>
      </c>
      <c r="F36">
        <v>3</v>
      </c>
      <c r="G36">
        <v>2</v>
      </c>
      <c r="H36">
        <v>1</v>
      </c>
    </row>
    <row r="37" spans="1:8" x14ac:dyDescent="0.2">
      <c r="A37" t="s">
        <v>82</v>
      </c>
      <c r="B37" s="67">
        <v>781514</v>
      </c>
      <c r="C37" t="s">
        <v>154</v>
      </c>
      <c r="D37" t="s">
        <v>69</v>
      </c>
      <c r="E37">
        <v>1</v>
      </c>
      <c r="F37">
        <v>1</v>
      </c>
      <c r="G37">
        <v>2</v>
      </c>
      <c r="H37">
        <v>1</v>
      </c>
    </row>
    <row r="38" spans="1:8" x14ac:dyDescent="0.2">
      <c r="A38" t="s">
        <v>82</v>
      </c>
      <c r="B38" s="67">
        <v>781514</v>
      </c>
      <c r="C38" t="s">
        <v>153</v>
      </c>
      <c r="D38" t="s">
        <v>67</v>
      </c>
      <c r="E38">
        <v>4</v>
      </c>
      <c r="F38">
        <v>4</v>
      </c>
      <c r="G38">
        <v>2</v>
      </c>
      <c r="H38">
        <v>1</v>
      </c>
    </row>
    <row r="39" spans="1:8" x14ac:dyDescent="0.2">
      <c r="A39" t="s">
        <v>82</v>
      </c>
      <c r="B39" s="67">
        <v>781514</v>
      </c>
      <c r="C39" t="s">
        <v>150</v>
      </c>
      <c r="D39" t="s">
        <v>84</v>
      </c>
      <c r="E39">
        <v>10</v>
      </c>
      <c r="F39">
        <v>10</v>
      </c>
      <c r="G39">
        <v>2</v>
      </c>
      <c r="H39">
        <v>2</v>
      </c>
    </row>
    <row r="40" spans="1:8" x14ac:dyDescent="0.2">
      <c r="A40" t="s">
        <v>82</v>
      </c>
      <c r="B40" s="67">
        <v>781514</v>
      </c>
      <c r="C40" t="s">
        <v>150</v>
      </c>
      <c r="D40" t="s">
        <v>85</v>
      </c>
      <c r="E40">
        <v>3</v>
      </c>
      <c r="F40">
        <v>3</v>
      </c>
      <c r="G40">
        <v>2</v>
      </c>
      <c r="H40">
        <v>1</v>
      </c>
    </row>
    <row r="41" spans="1:8" x14ac:dyDescent="0.2">
      <c r="A41" t="s">
        <v>82</v>
      </c>
      <c r="B41" s="67">
        <v>781514</v>
      </c>
      <c r="C41" t="s">
        <v>153</v>
      </c>
      <c r="D41" t="s">
        <v>77</v>
      </c>
      <c r="E41">
        <v>2</v>
      </c>
      <c r="F41">
        <v>2</v>
      </c>
      <c r="G41">
        <v>1</v>
      </c>
      <c r="H41">
        <v>1</v>
      </c>
    </row>
    <row r="42" spans="1:8" x14ac:dyDescent="0.2">
      <c r="A42" t="s">
        <v>82</v>
      </c>
      <c r="B42" s="67">
        <v>781514</v>
      </c>
      <c r="C42" t="s">
        <v>149</v>
      </c>
      <c r="D42" t="s">
        <v>71</v>
      </c>
      <c r="E42">
        <v>3</v>
      </c>
      <c r="F42">
        <v>3</v>
      </c>
      <c r="G42">
        <v>1</v>
      </c>
      <c r="H42">
        <v>1</v>
      </c>
    </row>
    <row r="43" spans="1:8" x14ac:dyDescent="0.2">
      <c r="A43" t="s">
        <v>82</v>
      </c>
      <c r="B43" s="67">
        <v>781514</v>
      </c>
      <c r="C43" t="s">
        <v>149</v>
      </c>
      <c r="D43" t="s">
        <v>75</v>
      </c>
      <c r="E43">
        <v>2</v>
      </c>
      <c r="F43">
        <v>2</v>
      </c>
      <c r="G43">
        <v>1</v>
      </c>
      <c r="H43">
        <v>1</v>
      </c>
    </row>
    <row r="44" spans="1:8" x14ac:dyDescent="0.2">
      <c r="A44" t="s">
        <v>82</v>
      </c>
      <c r="B44" s="67">
        <v>781514</v>
      </c>
      <c r="C44" t="s">
        <v>153</v>
      </c>
      <c r="D44" t="s">
        <v>86</v>
      </c>
      <c r="E44">
        <v>8</v>
      </c>
      <c r="F44">
        <v>8</v>
      </c>
      <c r="G44">
        <v>1</v>
      </c>
      <c r="H44">
        <v>1</v>
      </c>
    </row>
    <row r="45" spans="1:8" x14ac:dyDescent="0.2">
      <c r="A45" t="s">
        <v>82</v>
      </c>
      <c r="B45" s="67">
        <v>785718</v>
      </c>
      <c r="C45" t="s">
        <v>151</v>
      </c>
      <c r="D45" t="s">
        <v>87</v>
      </c>
      <c r="E45">
        <v>1</v>
      </c>
      <c r="F45">
        <v>1</v>
      </c>
      <c r="G45">
        <v>1</v>
      </c>
      <c r="H45">
        <v>1</v>
      </c>
    </row>
    <row r="46" spans="1:8" x14ac:dyDescent="0.2">
      <c r="A46" t="s">
        <v>82</v>
      </c>
      <c r="B46" s="67">
        <v>781514</v>
      </c>
      <c r="C46" t="s">
        <v>150</v>
      </c>
      <c r="D46" t="s">
        <v>79</v>
      </c>
      <c r="E46">
        <v>2</v>
      </c>
      <c r="F46">
        <v>2</v>
      </c>
      <c r="G46">
        <v>1</v>
      </c>
      <c r="H46">
        <v>1</v>
      </c>
    </row>
    <row r="47" spans="1:8" x14ac:dyDescent="0.2">
      <c r="A47" t="s">
        <v>82</v>
      </c>
      <c r="B47" s="67">
        <v>781514</v>
      </c>
      <c r="C47" t="s">
        <v>153</v>
      </c>
      <c r="D47" t="s">
        <v>65</v>
      </c>
      <c r="E47">
        <v>1</v>
      </c>
      <c r="F47">
        <v>1</v>
      </c>
      <c r="G47">
        <v>1</v>
      </c>
      <c r="H47">
        <v>1</v>
      </c>
    </row>
    <row r="48" spans="1:8" x14ac:dyDescent="0.2">
      <c r="A48" t="s">
        <v>82</v>
      </c>
      <c r="B48" s="68">
        <v>781514</v>
      </c>
      <c r="C48" t="s">
        <v>150</v>
      </c>
      <c r="D48" t="s">
        <v>80</v>
      </c>
      <c r="E48">
        <v>1</v>
      </c>
      <c r="F48">
        <v>1</v>
      </c>
      <c r="G48">
        <v>1</v>
      </c>
      <c r="H48">
        <v>1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1D98-2AA9-4077-84E9-894E5B119F2E}">
  <dimension ref="A1:P38"/>
  <sheetViews>
    <sheetView workbookViewId="0">
      <selection activeCell="A7" sqref="A7:A8"/>
    </sheetView>
  </sheetViews>
  <sheetFormatPr baseColWidth="10" defaultColWidth="9.1640625" defaultRowHeight="15" x14ac:dyDescent="0.2"/>
  <cols>
    <col min="1" max="1" width="25.6640625" customWidth="1"/>
    <col min="2" max="2" width="10.6640625" style="29" customWidth="1"/>
    <col min="3" max="3" width="40.6640625" style="29" customWidth="1"/>
    <col min="4" max="4" width="90.6640625" style="29" customWidth="1"/>
    <col min="5" max="8" width="15.6640625" style="29" customWidth="1"/>
    <col min="9" max="9" width="14.5" style="29" customWidth="1"/>
    <col min="10" max="10" width="12" style="29" customWidth="1"/>
    <col min="11" max="11" width="13.1640625" style="29" customWidth="1"/>
    <col min="12" max="12" width="18" style="29" customWidth="1"/>
    <col min="13" max="13" width="12.5" style="29" customWidth="1"/>
    <col min="14" max="14" width="17.5" style="29" customWidth="1"/>
    <col min="15" max="15" width="13.1640625" style="29" bestFit="1" customWidth="1"/>
    <col min="16" max="16" width="20.33203125" style="29" customWidth="1"/>
    <col min="17" max="17" width="21.83203125" customWidth="1"/>
    <col min="18" max="18" width="9.1640625" customWidth="1"/>
  </cols>
  <sheetData>
    <row r="1" spans="1:6" ht="23.25" customHeight="1" x14ac:dyDescent="0.3">
      <c r="A1" s="2" t="s">
        <v>188</v>
      </c>
      <c r="B1" s="2"/>
      <c r="C1" s="2"/>
    </row>
    <row r="3" spans="1:6" x14ac:dyDescent="0.2">
      <c r="A3" t="s">
        <v>189</v>
      </c>
    </row>
    <row r="4" spans="1:6" x14ac:dyDescent="0.2">
      <c r="A4" t="s">
        <v>190</v>
      </c>
    </row>
    <row r="5" spans="1:6" x14ac:dyDescent="0.2">
      <c r="A5" t="s">
        <v>191</v>
      </c>
    </row>
    <row r="7" spans="1:6" x14ac:dyDescent="0.2">
      <c r="A7" s="30" t="s">
        <v>57</v>
      </c>
      <c r="B7" s="34"/>
      <c r="C7" s="34"/>
      <c r="D7" s="31"/>
    </row>
    <row r="8" spans="1:6" x14ac:dyDescent="0.2">
      <c r="A8" s="30" t="s">
        <v>203</v>
      </c>
      <c r="B8" s="34"/>
      <c r="C8" s="34"/>
      <c r="D8" s="31"/>
    </row>
    <row r="10" spans="1:6" ht="30" customHeight="1" x14ac:dyDescent="0.2">
      <c r="A10" s="60" t="s">
        <v>50</v>
      </c>
      <c r="B10" s="60" t="s">
        <v>21</v>
      </c>
      <c r="C10" s="60" t="s">
        <v>187</v>
      </c>
      <c r="D10" s="60" t="s">
        <v>58</v>
      </c>
      <c r="E10" s="60" t="s">
        <v>34</v>
      </c>
      <c r="F10" s="61" t="s">
        <v>29</v>
      </c>
    </row>
    <row r="11" spans="1:6" x14ac:dyDescent="0.2">
      <c r="A11" s="62" t="s">
        <v>61</v>
      </c>
      <c r="B11" s="62">
        <v>781514</v>
      </c>
      <c r="C11" s="62" t="s">
        <v>155</v>
      </c>
      <c r="D11" s="62" t="s">
        <v>62</v>
      </c>
      <c r="E11" s="63">
        <v>5440</v>
      </c>
      <c r="F11" s="63">
        <v>707</v>
      </c>
    </row>
    <row r="12" spans="1:6" x14ac:dyDescent="0.2">
      <c r="A12" t="s">
        <v>61</v>
      </c>
      <c r="B12" s="67">
        <v>781514</v>
      </c>
      <c r="C12" t="s">
        <v>149</v>
      </c>
      <c r="D12" t="s">
        <v>74</v>
      </c>
      <c r="E12">
        <v>4448</v>
      </c>
      <c r="F12">
        <v>483</v>
      </c>
    </row>
    <row r="13" spans="1:6" x14ac:dyDescent="0.2">
      <c r="A13" t="s">
        <v>61</v>
      </c>
      <c r="B13" s="67">
        <v>781514</v>
      </c>
      <c r="C13" t="s">
        <v>153</v>
      </c>
      <c r="D13" t="s">
        <v>65</v>
      </c>
      <c r="E13">
        <v>3973</v>
      </c>
      <c r="F13">
        <v>471</v>
      </c>
    </row>
    <row r="14" spans="1:6" x14ac:dyDescent="0.2">
      <c r="A14" t="s">
        <v>61</v>
      </c>
      <c r="B14" s="67">
        <v>781514</v>
      </c>
      <c r="C14" t="s">
        <v>154</v>
      </c>
      <c r="D14" t="s">
        <v>69</v>
      </c>
      <c r="E14">
        <v>2015</v>
      </c>
      <c r="F14">
        <v>233</v>
      </c>
    </row>
    <row r="15" spans="1:6" x14ac:dyDescent="0.2">
      <c r="A15" t="s">
        <v>61</v>
      </c>
      <c r="B15" s="67">
        <v>781514</v>
      </c>
      <c r="C15" t="s">
        <v>150</v>
      </c>
      <c r="D15" t="s">
        <v>80</v>
      </c>
      <c r="E15">
        <v>854</v>
      </c>
      <c r="F15">
        <v>115</v>
      </c>
    </row>
    <row r="16" spans="1:6" x14ac:dyDescent="0.2">
      <c r="A16" t="s">
        <v>61</v>
      </c>
      <c r="B16" s="67">
        <v>785718</v>
      </c>
      <c r="C16" t="s">
        <v>148</v>
      </c>
      <c r="D16" t="s">
        <v>68</v>
      </c>
      <c r="E16">
        <v>722</v>
      </c>
      <c r="F16">
        <v>180</v>
      </c>
    </row>
    <row r="17" spans="1:6" x14ac:dyDescent="0.2">
      <c r="A17" t="s">
        <v>61</v>
      </c>
      <c r="B17" s="67">
        <v>781514</v>
      </c>
      <c r="C17" t="s">
        <v>149</v>
      </c>
      <c r="D17" t="s">
        <v>192</v>
      </c>
      <c r="E17">
        <v>480</v>
      </c>
      <c r="F17">
        <v>1</v>
      </c>
    </row>
    <row r="18" spans="1:6" s="29" customFormat="1" x14ac:dyDescent="0.2">
      <c r="A18" t="s">
        <v>61</v>
      </c>
      <c r="B18" s="67">
        <v>785718</v>
      </c>
      <c r="C18" t="s">
        <v>152</v>
      </c>
      <c r="D18" t="s">
        <v>78</v>
      </c>
      <c r="E18">
        <v>286</v>
      </c>
      <c r="F18">
        <v>65</v>
      </c>
    </row>
    <row r="19" spans="1:6" s="29" customFormat="1" x14ac:dyDescent="0.2">
      <c r="A19" t="s">
        <v>61</v>
      </c>
      <c r="B19" s="67">
        <v>785718</v>
      </c>
      <c r="C19" t="s">
        <v>151</v>
      </c>
      <c r="D19" t="s">
        <v>87</v>
      </c>
      <c r="E19">
        <v>214</v>
      </c>
      <c r="F19">
        <v>74</v>
      </c>
    </row>
    <row r="20" spans="1:6" s="29" customFormat="1" x14ac:dyDescent="0.2">
      <c r="A20" t="s">
        <v>61</v>
      </c>
      <c r="B20" s="67">
        <v>785718</v>
      </c>
      <c r="C20" t="s">
        <v>151</v>
      </c>
      <c r="D20" t="s">
        <v>193</v>
      </c>
      <c r="E20">
        <v>190</v>
      </c>
      <c r="F20">
        <v>53</v>
      </c>
    </row>
    <row r="21" spans="1:6" s="29" customFormat="1" x14ac:dyDescent="0.2">
      <c r="A21" t="s">
        <v>61</v>
      </c>
      <c r="B21" s="67">
        <v>781514</v>
      </c>
      <c r="C21" t="s">
        <v>154</v>
      </c>
      <c r="D21" t="s">
        <v>194</v>
      </c>
      <c r="E21">
        <v>95</v>
      </c>
      <c r="F21">
        <v>6</v>
      </c>
    </row>
    <row r="22" spans="1:6" s="29" customFormat="1" x14ac:dyDescent="0.2">
      <c r="A22" t="s">
        <v>61</v>
      </c>
      <c r="B22" s="67">
        <v>785718</v>
      </c>
      <c r="C22" t="s">
        <v>151</v>
      </c>
      <c r="D22" t="s">
        <v>195</v>
      </c>
      <c r="E22">
        <v>85</v>
      </c>
      <c r="F22">
        <v>23</v>
      </c>
    </row>
    <row r="23" spans="1:6" x14ac:dyDescent="0.2">
      <c r="A23" t="s">
        <v>61</v>
      </c>
      <c r="B23" s="67">
        <v>785718</v>
      </c>
      <c r="C23" t="s">
        <v>152</v>
      </c>
      <c r="D23" t="s">
        <v>83</v>
      </c>
      <c r="E23">
        <v>84</v>
      </c>
      <c r="F23">
        <v>19</v>
      </c>
    </row>
    <row r="24" spans="1:6" x14ac:dyDescent="0.2">
      <c r="A24" t="s">
        <v>61</v>
      </c>
      <c r="B24" s="67">
        <v>781514</v>
      </c>
      <c r="C24" t="s">
        <v>149</v>
      </c>
      <c r="D24" t="s">
        <v>196</v>
      </c>
      <c r="E24">
        <v>66</v>
      </c>
      <c r="F24">
        <v>9</v>
      </c>
    </row>
    <row r="25" spans="1:6" x14ac:dyDescent="0.2">
      <c r="A25" t="s">
        <v>61</v>
      </c>
      <c r="B25" s="67">
        <v>781514</v>
      </c>
      <c r="C25" t="s">
        <v>153</v>
      </c>
      <c r="D25" t="s">
        <v>197</v>
      </c>
      <c r="E25">
        <v>65</v>
      </c>
      <c r="F25">
        <v>6</v>
      </c>
    </row>
    <row r="26" spans="1:6" x14ac:dyDescent="0.2">
      <c r="A26" t="s">
        <v>61</v>
      </c>
      <c r="B26" s="67">
        <v>781514</v>
      </c>
      <c r="C26" t="s">
        <v>149</v>
      </c>
      <c r="D26" t="s">
        <v>198</v>
      </c>
      <c r="E26">
        <v>59</v>
      </c>
      <c r="F26">
        <v>12</v>
      </c>
    </row>
    <row r="27" spans="1:6" x14ac:dyDescent="0.2">
      <c r="A27" t="s">
        <v>61</v>
      </c>
      <c r="B27" s="67">
        <v>781514</v>
      </c>
      <c r="C27" t="s">
        <v>155</v>
      </c>
      <c r="D27" t="s">
        <v>199</v>
      </c>
      <c r="E27">
        <v>28</v>
      </c>
      <c r="F27">
        <v>5</v>
      </c>
    </row>
    <row r="28" spans="1:6" x14ac:dyDescent="0.2">
      <c r="A28" t="s">
        <v>61</v>
      </c>
      <c r="B28" s="67">
        <v>781514</v>
      </c>
      <c r="C28" t="s">
        <v>153</v>
      </c>
      <c r="D28" t="s">
        <v>200</v>
      </c>
      <c r="E28">
        <v>28</v>
      </c>
      <c r="F28">
        <v>5</v>
      </c>
    </row>
    <row r="29" spans="1:6" x14ac:dyDescent="0.2">
      <c r="A29" t="s">
        <v>61</v>
      </c>
      <c r="B29" s="67">
        <v>781514</v>
      </c>
      <c r="C29" t="s">
        <v>153</v>
      </c>
      <c r="D29" t="s">
        <v>201</v>
      </c>
      <c r="E29">
        <v>26</v>
      </c>
      <c r="F29">
        <v>1</v>
      </c>
    </row>
    <row r="30" spans="1:6" x14ac:dyDescent="0.2">
      <c r="A30" t="s">
        <v>61</v>
      </c>
      <c r="B30" s="67">
        <v>781514</v>
      </c>
      <c r="C30" t="s">
        <v>149</v>
      </c>
      <c r="D30" t="s">
        <v>202</v>
      </c>
      <c r="E30">
        <v>25</v>
      </c>
      <c r="F30">
        <v>1</v>
      </c>
    </row>
    <row r="31" spans="1:6" x14ac:dyDescent="0.2">
      <c r="A31" t="s">
        <v>82</v>
      </c>
      <c r="B31" s="67">
        <v>781514</v>
      </c>
      <c r="C31" t="s">
        <v>149</v>
      </c>
      <c r="D31" t="s">
        <v>74</v>
      </c>
      <c r="E31">
        <v>8</v>
      </c>
      <c r="F31">
        <v>6</v>
      </c>
    </row>
    <row r="32" spans="1:6" x14ac:dyDescent="0.2">
      <c r="A32" t="s">
        <v>82</v>
      </c>
      <c r="B32" s="67">
        <v>781514</v>
      </c>
      <c r="C32" t="s">
        <v>155</v>
      </c>
      <c r="D32" t="s">
        <v>62</v>
      </c>
      <c r="E32">
        <v>7</v>
      </c>
      <c r="F32">
        <v>7</v>
      </c>
    </row>
    <row r="33" spans="1:6" x14ac:dyDescent="0.2">
      <c r="A33" t="s">
        <v>82</v>
      </c>
      <c r="B33" s="67">
        <v>781514</v>
      </c>
      <c r="C33" t="s">
        <v>150</v>
      </c>
      <c r="D33" t="s">
        <v>80</v>
      </c>
      <c r="E33">
        <v>6</v>
      </c>
      <c r="F33">
        <v>5</v>
      </c>
    </row>
    <row r="34" spans="1:6" x14ac:dyDescent="0.2">
      <c r="A34" t="s">
        <v>82</v>
      </c>
      <c r="B34" s="67">
        <v>781514</v>
      </c>
      <c r="C34" t="s">
        <v>153</v>
      </c>
      <c r="D34" t="s">
        <v>65</v>
      </c>
      <c r="E34">
        <v>5</v>
      </c>
      <c r="F34">
        <v>4</v>
      </c>
    </row>
    <row r="35" spans="1:6" x14ac:dyDescent="0.2">
      <c r="A35" t="s">
        <v>82</v>
      </c>
      <c r="B35" s="67">
        <v>785718</v>
      </c>
      <c r="C35" t="s">
        <v>148</v>
      </c>
      <c r="D35" t="s">
        <v>68</v>
      </c>
      <c r="E35">
        <v>4</v>
      </c>
      <c r="F35">
        <v>3</v>
      </c>
    </row>
    <row r="36" spans="1:6" x14ac:dyDescent="0.2">
      <c r="A36" t="s">
        <v>82</v>
      </c>
      <c r="B36" s="67">
        <v>781514</v>
      </c>
      <c r="C36" t="s">
        <v>154</v>
      </c>
      <c r="D36" t="s">
        <v>69</v>
      </c>
      <c r="E36">
        <v>4</v>
      </c>
      <c r="F36">
        <v>2</v>
      </c>
    </row>
    <row r="37" spans="1:6" x14ac:dyDescent="0.2">
      <c r="A37" t="s">
        <v>82</v>
      </c>
      <c r="B37" s="67">
        <v>785718</v>
      </c>
      <c r="C37" t="s">
        <v>152</v>
      </c>
      <c r="D37" t="s">
        <v>83</v>
      </c>
      <c r="E37">
        <v>2</v>
      </c>
      <c r="F37">
        <v>1</v>
      </c>
    </row>
    <row r="38" spans="1:6" x14ac:dyDescent="0.2">
      <c r="A38" t="s">
        <v>82</v>
      </c>
      <c r="B38" s="68">
        <v>785718</v>
      </c>
      <c r="C38" t="s">
        <v>151</v>
      </c>
      <c r="D38" t="s">
        <v>87</v>
      </c>
      <c r="E38">
        <v>1</v>
      </c>
      <c r="F38">
        <v>1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1"/>
  <sheetViews>
    <sheetView workbookViewId="0">
      <selection activeCell="A3" sqref="A3"/>
    </sheetView>
  </sheetViews>
  <sheetFormatPr baseColWidth="10" defaultColWidth="9.1640625" defaultRowHeight="15" x14ac:dyDescent="0.2"/>
  <cols>
    <col min="1" max="1" width="12.6640625" customWidth="1"/>
    <col min="2" max="2" width="55.6640625" style="29" customWidth="1"/>
    <col min="3" max="3" width="25.6640625" style="29" customWidth="1"/>
    <col min="4" max="4" width="29.83203125" style="29" customWidth="1"/>
    <col min="5" max="5" width="15" style="29" customWidth="1"/>
    <col min="6" max="6" width="17.83203125" style="29" customWidth="1"/>
    <col min="7" max="7" width="15.6640625" style="29" customWidth="1"/>
    <col min="8" max="8" width="14.5" style="29" customWidth="1"/>
    <col min="9" max="9" width="12" style="29" customWidth="1"/>
    <col min="10" max="10" width="13.1640625" style="29" customWidth="1"/>
    <col min="11" max="11" width="18" style="29" customWidth="1"/>
    <col min="12" max="12" width="12.5" style="29" customWidth="1"/>
    <col min="13" max="13" width="17.5" style="29" customWidth="1"/>
    <col min="14" max="14" width="13.1640625" style="29" bestFit="1" customWidth="1"/>
    <col min="15" max="15" width="20.33203125" style="29" customWidth="1"/>
    <col min="16" max="16" width="21.83203125" customWidth="1"/>
    <col min="17" max="17" width="9.1640625" customWidth="1"/>
  </cols>
  <sheetData>
    <row r="1" spans="1:6" ht="23.25" customHeight="1" x14ac:dyDescent="0.3">
      <c r="A1" s="2" t="s">
        <v>88</v>
      </c>
      <c r="B1" s="2"/>
    </row>
    <row r="3" spans="1:6" x14ac:dyDescent="0.2">
      <c r="A3" t="s">
        <v>89</v>
      </c>
    </row>
    <row r="4" spans="1:6" x14ac:dyDescent="0.2">
      <c r="C4" s="33"/>
    </row>
    <row r="5" spans="1:6" ht="30" customHeight="1" x14ac:dyDescent="0.2">
      <c r="A5" s="64" t="s">
        <v>21</v>
      </c>
      <c r="B5" s="64" t="s">
        <v>22</v>
      </c>
      <c r="C5" s="60" t="s">
        <v>50</v>
      </c>
      <c r="D5" s="60" t="s">
        <v>60</v>
      </c>
      <c r="E5" s="60" t="s">
        <v>34</v>
      </c>
      <c r="F5" s="66" t="s">
        <v>29</v>
      </c>
    </row>
    <row r="6" spans="1:6" x14ac:dyDescent="0.2">
      <c r="A6" s="62">
        <v>781514</v>
      </c>
      <c r="B6" s="62" t="s">
        <v>150</v>
      </c>
      <c r="C6" s="62" t="s">
        <v>61</v>
      </c>
      <c r="D6" s="63" t="s">
        <v>90</v>
      </c>
      <c r="E6" s="63">
        <v>241</v>
      </c>
      <c r="F6" s="65">
        <v>44</v>
      </c>
    </row>
    <row r="7" spans="1:6" x14ac:dyDescent="0.2">
      <c r="A7">
        <v>781514</v>
      </c>
      <c r="B7" s="62" t="s">
        <v>150</v>
      </c>
      <c r="C7" t="s">
        <v>61</v>
      </c>
      <c r="D7" t="s">
        <v>91</v>
      </c>
      <c r="E7">
        <v>244</v>
      </c>
      <c r="F7">
        <v>23</v>
      </c>
    </row>
    <row r="8" spans="1:6" x14ac:dyDescent="0.2">
      <c r="A8">
        <v>781514</v>
      </c>
      <c r="B8" s="62" t="s">
        <v>150</v>
      </c>
      <c r="C8" t="s">
        <v>61</v>
      </c>
      <c r="D8" t="s">
        <v>92</v>
      </c>
      <c r="E8">
        <v>122</v>
      </c>
      <c r="F8">
        <v>16</v>
      </c>
    </row>
    <row r="9" spans="1:6" x14ac:dyDescent="0.2">
      <c r="A9">
        <v>781514</v>
      </c>
      <c r="B9" s="62" t="s">
        <v>150</v>
      </c>
      <c r="C9" t="s">
        <v>61</v>
      </c>
      <c r="D9" t="s">
        <v>93</v>
      </c>
      <c r="E9">
        <v>113</v>
      </c>
      <c r="F9">
        <v>11</v>
      </c>
    </row>
    <row r="10" spans="1:6" x14ac:dyDescent="0.2">
      <c r="A10">
        <v>781514</v>
      </c>
      <c r="B10" s="62" t="s">
        <v>150</v>
      </c>
      <c r="C10" t="s">
        <v>61</v>
      </c>
      <c r="D10" t="s">
        <v>94</v>
      </c>
      <c r="E10">
        <v>21</v>
      </c>
      <c r="F10">
        <v>5</v>
      </c>
    </row>
    <row r="11" spans="1:6" x14ac:dyDescent="0.2">
      <c r="A11">
        <v>781514</v>
      </c>
      <c r="B11" s="62" t="s">
        <v>150</v>
      </c>
      <c r="C11" t="s">
        <v>61</v>
      </c>
      <c r="D11" t="s">
        <v>95</v>
      </c>
      <c r="E11">
        <v>5</v>
      </c>
      <c r="F11">
        <v>2</v>
      </c>
    </row>
    <row r="12" spans="1:6" x14ac:dyDescent="0.2">
      <c r="A12">
        <v>781514</v>
      </c>
      <c r="B12" s="62" t="s">
        <v>150</v>
      </c>
      <c r="C12" t="s">
        <v>61</v>
      </c>
      <c r="D12" t="s">
        <v>96</v>
      </c>
      <c r="E12">
        <v>40</v>
      </c>
      <c r="F12">
        <v>4</v>
      </c>
    </row>
    <row r="13" spans="1:6" s="29" customFormat="1" x14ac:dyDescent="0.2">
      <c r="A13">
        <v>781514</v>
      </c>
      <c r="B13" s="62" t="s">
        <v>150</v>
      </c>
      <c r="C13" t="s">
        <v>61</v>
      </c>
      <c r="D13" t="s">
        <v>97</v>
      </c>
      <c r="E13">
        <v>2</v>
      </c>
      <c r="F13">
        <v>2</v>
      </c>
    </row>
    <row r="14" spans="1:6" s="29" customFormat="1" x14ac:dyDescent="0.2">
      <c r="A14">
        <v>781514</v>
      </c>
      <c r="B14" s="62" t="s">
        <v>150</v>
      </c>
      <c r="C14" t="s">
        <v>61</v>
      </c>
      <c r="D14" t="s">
        <v>98</v>
      </c>
      <c r="E14">
        <v>4</v>
      </c>
      <c r="F14">
        <v>2</v>
      </c>
    </row>
    <row r="15" spans="1:6" s="29" customFormat="1" x14ac:dyDescent="0.2">
      <c r="A15">
        <v>781514</v>
      </c>
      <c r="B15" s="62" t="s">
        <v>150</v>
      </c>
      <c r="C15" t="s">
        <v>61</v>
      </c>
      <c r="D15" t="s">
        <v>99</v>
      </c>
      <c r="E15">
        <v>66</v>
      </c>
      <c r="F15">
        <v>9</v>
      </c>
    </row>
    <row r="16" spans="1:6" s="29" customFormat="1" x14ac:dyDescent="0.2">
      <c r="A16">
        <v>781514</v>
      </c>
      <c r="B16" s="62" t="s">
        <v>150</v>
      </c>
      <c r="C16" t="s">
        <v>61</v>
      </c>
      <c r="D16" t="s">
        <v>100</v>
      </c>
      <c r="E16">
        <v>0</v>
      </c>
      <c r="F16">
        <v>0</v>
      </c>
    </row>
    <row r="17" spans="1:6" s="29" customFormat="1" x14ac:dyDescent="0.2">
      <c r="A17">
        <v>781514</v>
      </c>
      <c r="B17" s="62" t="s">
        <v>150</v>
      </c>
      <c r="C17" t="s">
        <v>82</v>
      </c>
      <c r="D17" t="s">
        <v>90</v>
      </c>
      <c r="E17">
        <v>1</v>
      </c>
      <c r="F17">
        <v>1</v>
      </c>
    </row>
    <row r="18" spans="1:6" x14ac:dyDescent="0.2">
      <c r="A18">
        <v>781514</v>
      </c>
      <c r="B18" s="62" t="s">
        <v>150</v>
      </c>
      <c r="C18" t="s">
        <v>82</v>
      </c>
      <c r="D18" t="s">
        <v>91</v>
      </c>
      <c r="E18">
        <v>1</v>
      </c>
      <c r="F18">
        <v>1</v>
      </c>
    </row>
    <row r="19" spans="1:6" x14ac:dyDescent="0.2">
      <c r="A19">
        <v>781514</v>
      </c>
      <c r="B19" s="62" t="s">
        <v>150</v>
      </c>
      <c r="C19" t="s">
        <v>82</v>
      </c>
      <c r="D19" t="s">
        <v>92</v>
      </c>
      <c r="E19">
        <v>2</v>
      </c>
      <c r="F19">
        <v>1</v>
      </c>
    </row>
    <row r="20" spans="1:6" x14ac:dyDescent="0.2">
      <c r="A20">
        <v>781514</v>
      </c>
      <c r="B20" s="62" t="s">
        <v>150</v>
      </c>
      <c r="C20" t="s">
        <v>82</v>
      </c>
      <c r="D20" t="s">
        <v>93</v>
      </c>
      <c r="E20">
        <v>0</v>
      </c>
      <c r="F20">
        <v>0</v>
      </c>
    </row>
    <row r="21" spans="1:6" x14ac:dyDescent="0.2">
      <c r="A21">
        <v>781514</v>
      </c>
      <c r="B21" s="62" t="s">
        <v>150</v>
      </c>
      <c r="C21" t="s">
        <v>82</v>
      </c>
      <c r="D21" t="s">
        <v>94</v>
      </c>
      <c r="E21">
        <v>0</v>
      </c>
      <c r="F21">
        <v>0</v>
      </c>
    </row>
    <row r="22" spans="1:6" x14ac:dyDescent="0.2">
      <c r="A22">
        <v>781514</v>
      </c>
      <c r="B22" s="62" t="s">
        <v>150</v>
      </c>
      <c r="C22" t="s">
        <v>82</v>
      </c>
      <c r="D22" t="s">
        <v>95</v>
      </c>
      <c r="E22">
        <v>0</v>
      </c>
      <c r="F22">
        <v>0</v>
      </c>
    </row>
    <row r="23" spans="1:6" x14ac:dyDescent="0.2">
      <c r="A23">
        <v>781514</v>
      </c>
      <c r="B23" s="62" t="s">
        <v>150</v>
      </c>
      <c r="C23" t="s">
        <v>82</v>
      </c>
      <c r="D23" t="s">
        <v>96</v>
      </c>
      <c r="E23">
        <v>0</v>
      </c>
      <c r="F23">
        <v>0</v>
      </c>
    </row>
    <row r="24" spans="1:6" x14ac:dyDescent="0.2">
      <c r="A24">
        <v>781514</v>
      </c>
      <c r="B24" s="62" t="s">
        <v>150</v>
      </c>
      <c r="C24" t="s">
        <v>82</v>
      </c>
      <c r="D24" t="s">
        <v>97</v>
      </c>
      <c r="E24">
        <v>0</v>
      </c>
      <c r="F24">
        <v>0</v>
      </c>
    </row>
    <row r="25" spans="1:6" x14ac:dyDescent="0.2">
      <c r="A25">
        <v>781514</v>
      </c>
      <c r="B25" s="62" t="s">
        <v>150</v>
      </c>
      <c r="C25" t="s">
        <v>82</v>
      </c>
      <c r="D25" t="s">
        <v>98</v>
      </c>
      <c r="E25">
        <v>0</v>
      </c>
      <c r="F25">
        <v>0</v>
      </c>
    </row>
    <row r="26" spans="1:6" x14ac:dyDescent="0.2">
      <c r="A26">
        <v>781514</v>
      </c>
      <c r="B26" s="62" t="s">
        <v>150</v>
      </c>
      <c r="C26" t="s">
        <v>82</v>
      </c>
      <c r="D26" t="s">
        <v>99</v>
      </c>
      <c r="E26">
        <v>2</v>
      </c>
      <c r="F26">
        <v>2</v>
      </c>
    </row>
    <row r="27" spans="1:6" x14ac:dyDescent="0.2">
      <c r="A27">
        <v>781514</v>
      </c>
      <c r="B27" s="62" t="s">
        <v>150</v>
      </c>
      <c r="C27" t="s">
        <v>82</v>
      </c>
      <c r="D27" t="s">
        <v>100</v>
      </c>
      <c r="E27">
        <v>0</v>
      </c>
      <c r="F27">
        <v>0</v>
      </c>
    </row>
    <row r="28" spans="1:6" x14ac:dyDescent="0.2">
      <c r="A28">
        <v>781514</v>
      </c>
      <c r="B28" t="s">
        <v>154</v>
      </c>
      <c r="C28" t="s">
        <v>61</v>
      </c>
      <c r="D28" t="s">
        <v>90</v>
      </c>
      <c r="E28">
        <v>685</v>
      </c>
      <c r="F28">
        <v>115</v>
      </c>
    </row>
    <row r="29" spans="1:6" x14ac:dyDescent="0.2">
      <c r="A29">
        <v>781514</v>
      </c>
      <c r="B29" t="s">
        <v>154</v>
      </c>
      <c r="C29" t="s">
        <v>61</v>
      </c>
      <c r="D29" t="s">
        <v>91</v>
      </c>
      <c r="E29">
        <v>192</v>
      </c>
      <c r="F29">
        <v>34</v>
      </c>
    </row>
    <row r="30" spans="1:6" x14ac:dyDescent="0.2">
      <c r="A30">
        <v>781514</v>
      </c>
      <c r="B30" t="s">
        <v>154</v>
      </c>
      <c r="C30" t="s">
        <v>61</v>
      </c>
      <c r="D30" t="s">
        <v>92</v>
      </c>
      <c r="E30">
        <v>1021</v>
      </c>
      <c r="F30">
        <v>55</v>
      </c>
    </row>
    <row r="31" spans="1:6" x14ac:dyDescent="0.2">
      <c r="A31">
        <v>781514</v>
      </c>
      <c r="B31" t="s">
        <v>154</v>
      </c>
      <c r="C31" t="s">
        <v>61</v>
      </c>
      <c r="D31" t="s">
        <v>93</v>
      </c>
      <c r="E31">
        <v>19</v>
      </c>
      <c r="F31">
        <v>4</v>
      </c>
    </row>
    <row r="32" spans="1:6" x14ac:dyDescent="0.2">
      <c r="A32">
        <v>781514</v>
      </c>
      <c r="B32" t="s">
        <v>154</v>
      </c>
      <c r="C32" t="s">
        <v>61</v>
      </c>
      <c r="D32" t="s">
        <v>94</v>
      </c>
      <c r="E32">
        <v>22</v>
      </c>
      <c r="F32">
        <v>3</v>
      </c>
    </row>
    <row r="33" spans="1:6" x14ac:dyDescent="0.2">
      <c r="A33">
        <v>781514</v>
      </c>
      <c r="B33" t="s">
        <v>154</v>
      </c>
      <c r="C33" t="s">
        <v>61</v>
      </c>
      <c r="D33" t="s">
        <v>95</v>
      </c>
      <c r="E33">
        <v>48</v>
      </c>
      <c r="F33">
        <v>12</v>
      </c>
    </row>
    <row r="34" spans="1:6" x14ac:dyDescent="0.2">
      <c r="A34">
        <v>781514</v>
      </c>
      <c r="B34" t="s">
        <v>154</v>
      </c>
      <c r="C34" t="s">
        <v>61</v>
      </c>
      <c r="D34" t="s">
        <v>96</v>
      </c>
      <c r="E34">
        <v>2</v>
      </c>
      <c r="F34">
        <v>1</v>
      </c>
    </row>
    <row r="35" spans="1:6" x14ac:dyDescent="0.2">
      <c r="A35">
        <v>781514</v>
      </c>
      <c r="B35" t="s">
        <v>154</v>
      </c>
      <c r="C35" t="s">
        <v>61</v>
      </c>
      <c r="D35" t="s">
        <v>97</v>
      </c>
      <c r="E35">
        <v>2</v>
      </c>
      <c r="F35">
        <v>1</v>
      </c>
    </row>
    <row r="36" spans="1:6" x14ac:dyDescent="0.2">
      <c r="A36">
        <v>781514</v>
      </c>
      <c r="B36" t="s">
        <v>154</v>
      </c>
      <c r="C36" t="s">
        <v>61</v>
      </c>
      <c r="D36" t="s">
        <v>98</v>
      </c>
      <c r="E36">
        <v>28</v>
      </c>
      <c r="F36">
        <v>9</v>
      </c>
    </row>
    <row r="37" spans="1:6" x14ac:dyDescent="0.2">
      <c r="A37">
        <v>781514</v>
      </c>
      <c r="B37" t="s">
        <v>154</v>
      </c>
      <c r="C37" t="s">
        <v>61</v>
      </c>
      <c r="D37" t="s">
        <v>99</v>
      </c>
      <c r="E37">
        <v>0</v>
      </c>
      <c r="F37">
        <v>0</v>
      </c>
    </row>
    <row r="38" spans="1:6" x14ac:dyDescent="0.2">
      <c r="A38">
        <v>781514</v>
      </c>
      <c r="B38" t="s">
        <v>154</v>
      </c>
      <c r="C38" t="s">
        <v>61</v>
      </c>
      <c r="D38" t="s">
        <v>100</v>
      </c>
      <c r="E38">
        <v>148</v>
      </c>
      <c r="F38">
        <v>19</v>
      </c>
    </row>
    <row r="39" spans="1:6" x14ac:dyDescent="0.2">
      <c r="A39">
        <v>781514</v>
      </c>
      <c r="B39" t="s">
        <v>154</v>
      </c>
      <c r="C39" t="s">
        <v>82</v>
      </c>
      <c r="D39" t="s">
        <v>90</v>
      </c>
      <c r="E39">
        <v>2</v>
      </c>
      <c r="F39">
        <v>1</v>
      </c>
    </row>
    <row r="40" spans="1:6" x14ac:dyDescent="0.2">
      <c r="A40">
        <v>781514</v>
      </c>
      <c r="B40" t="s">
        <v>154</v>
      </c>
      <c r="C40" t="s">
        <v>82</v>
      </c>
      <c r="D40" t="s">
        <v>91</v>
      </c>
      <c r="E40">
        <v>0</v>
      </c>
      <c r="F40">
        <v>0</v>
      </c>
    </row>
    <row r="41" spans="1:6" x14ac:dyDescent="0.2">
      <c r="A41">
        <v>781514</v>
      </c>
      <c r="B41" t="s">
        <v>154</v>
      </c>
      <c r="C41" t="s">
        <v>82</v>
      </c>
      <c r="D41" t="s">
        <v>92</v>
      </c>
      <c r="E41">
        <v>2</v>
      </c>
      <c r="F41">
        <v>1</v>
      </c>
    </row>
    <row r="42" spans="1:6" x14ac:dyDescent="0.2">
      <c r="A42">
        <v>781514</v>
      </c>
      <c r="B42" t="s">
        <v>154</v>
      </c>
      <c r="C42" t="s">
        <v>82</v>
      </c>
      <c r="D42" t="s">
        <v>93</v>
      </c>
      <c r="E42">
        <v>0</v>
      </c>
      <c r="F42">
        <v>0</v>
      </c>
    </row>
    <row r="43" spans="1:6" x14ac:dyDescent="0.2">
      <c r="A43">
        <v>781514</v>
      </c>
      <c r="B43" t="s">
        <v>154</v>
      </c>
      <c r="C43" t="s">
        <v>82</v>
      </c>
      <c r="D43" t="s">
        <v>94</v>
      </c>
      <c r="E43">
        <v>0</v>
      </c>
      <c r="F43">
        <v>0</v>
      </c>
    </row>
    <row r="44" spans="1:6" x14ac:dyDescent="0.2">
      <c r="A44">
        <v>781514</v>
      </c>
      <c r="B44" t="s">
        <v>154</v>
      </c>
      <c r="C44" t="s">
        <v>82</v>
      </c>
      <c r="D44" t="s">
        <v>95</v>
      </c>
      <c r="E44">
        <v>0</v>
      </c>
      <c r="F44">
        <v>0</v>
      </c>
    </row>
    <row r="45" spans="1:6" x14ac:dyDescent="0.2">
      <c r="A45">
        <v>781514</v>
      </c>
      <c r="B45" t="s">
        <v>154</v>
      </c>
      <c r="C45" t="s">
        <v>82</v>
      </c>
      <c r="D45" t="s">
        <v>96</v>
      </c>
      <c r="E45">
        <v>0</v>
      </c>
      <c r="F45">
        <v>0</v>
      </c>
    </row>
    <row r="46" spans="1:6" x14ac:dyDescent="0.2">
      <c r="A46">
        <v>781514</v>
      </c>
      <c r="B46" t="s">
        <v>154</v>
      </c>
      <c r="C46" t="s">
        <v>82</v>
      </c>
      <c r="D46" t="s">
        <v>97</v>
      </c>
      <c r="E46">
        <v>0</v>
      </c>
      <c r="F46">
        <v>0</v>
      </c>
    </row>
    <row r="47" spans="1:6" x14ac:dyDescent="0.2">
      <c r="A47">
        <v>781514</v>
      </c>
      <c r="B47" t="s">
        <v>154</v>
      </c>
      <c r="C47" t="s">
        <v>82</v>
      </c>
      <c r="D47" t="s">
        <v>98</v>
      </c>
      <c r="E47">
        <v>0</v>
      </c>
      <c r="F47">
        <v>0</v>
      </c>
    </row>
    <row r="48" spans="1:6" x14ac:dyDescent="0.2">
      <c r="A48">
        <v>781514</v>
      </c>
      <c r="B48" t="s">
        <v>154</v>
      </c>
      <c r="C48" t="s">
        <v>82</v>
      </c>
      <c r="D48" t="s">
        <v>99</v>
      </c>
      <c r="E48">
        <v>0</v>
      </c>
      <c r="F48">
        <v>0</v>
      </c>
    </row>
    <row r="49" spans="1:6" x14ac:dyDescent="0.2">
      <c r="A49">
        <v>781514</v>
      </c>
      <c r="B49" t="s">
        <v>154</v>
      </c>
      <c r="C49" t="s">
        <v>82</v>
      </c>
      <c r="D49" t="s">
        <v>100</v>
      </c>
      <c r="E49">
        <v>0</v>
      </c>
      <c r="F49">
        <v>0</v>
      </c>
    </row>
    <row r="50" spans="1:6" x14ac:dyDescent="0.2">
      <c r="A50">
        <v>781514</v>
      </c>
      <c r="B50" t="s">
        <v>149</v>
      </c>
      <c r="C50" t="s">
        <v>61</v>
      </c>
      <c r="D50" t="s">
        <v>90</v>
      </c>
      <c r="E50">
        <v>337</v>
      </c>
      <c r="F50">
        <v>8</v>
      </c>
    </row>
    <row r="51" spans="1:6" x14ac:dyDescent="0.2">
      <c r="A51">
        <v>781514</v>
      </c>
      <c r="B51" t="s">
        <v>149</v>
      </c>
      <c r="C51" t="s">
        <v>61</v>
      </c>
      <c r="D51" t="s">
        <v>91</v>
      </c>
      <c r="E51">
        <v>291</v>
      </c>
      <c r="F51">
        <v>39</v>
      </c>
    </row>
    <row r="52" spans="1:6" x14ac:dyDescent="0.2">
      <c r="A52">
        <v>781514</v>
      </c>
      <c r="B52" t="s">
        <v>149</v>
      </c>
      <c r="C52" t="s">
        <v>61</v>
      </c>
      <c r="D52" t="s">
        <v>92</v>
      </c>
      <c r="E52">
        <v>604</v>
      </c>
      <c r="F52">
        <v>91</v>
      </c>
    </row>
    <row r="53" spans="1:6" x14ac:dyDescent="0.2">
      <c r="A53">
        <v>781514</v>
      </c>
      <c r="B53" t="s">
        <v>149</v>
      </c>
      <c r="C53" t="s">
        <v>61</v>
      </c>
      <c r="D53" t="s">
        <v>93</v>
      </c>
      <c r="E53">
        <v>1150</v>
      </c>
      <c r="F53">
        <v>55</v>
      </c>
    </row>
    <row r="54" spans="1:6" x14ac:dyDescent="0.2">
      <c r="A54">
        <v>781514</v>
      </c>
      <c r="B54" t="s">
        <v>149</v>
      </c>
      <c r="C54" t="s">
        <v>61</v>
      </c>
      <c r="D54" t="s">
        <v>94</v>
      </c>
      <c r="E54">
        <v>1753</v>
      </c>
      <c r="F54">
        <v>223</v>
      </c>
    </row>
    <row r="55" spans="1:6" x14ac:dyDescent="0.2">
      <c r="A55">
        <v>781514</v>
      </c>
      <c r="B55" t="s">
        <v>149</v>
      </c>
      <c r="C55" t="s">
        <v>61</v>
      </c>
      <c r="D55" t="s">
        <v>95</v>
      </c>
      <c r="E55">
        <v>21</v>
      </c>
      <c r="F55">
        <v>7</v>
      </c>
    </row>
    <row r="56" spans="1:6" x14ac:dyDescent="0.2">
      <c r="A56">
        <v>781514</v>
      </c>
      <c r="B56" t="s">
        <v>149</v>
      </c>
      <c r="C56" t="s">
        <v>61</v>
      </c>
      <c r="D56" t="s">
        <v>96</v>
      </c>
      <c r="E56">
        <v>77</v>
      </c>
      <c r="F56">
        <v>7</v>
      </c>
    </row>
    <row r="57" spans="1:6" x14ac:dyDescent="0.2">
      <c r="A57">
        <v>781514</v>
      </c>
      <c r="B57" t="s">
        <v>149</v>
      </c>
      <c r="C57" t="s">
        <v>61</v>
      </c>
      <c r="D57" t="s">
        <v>97</v>
      </c>
      <c r="E57">
        <v>213</v>
      </c>
      <c r="F57">
        <v>22</v>
      </c>
    </row>
    <row r="58" spans="1:6" x14ac:dyDescent="0.2">
      <c r="A58">
        <v>781514</v>
      </c>
      <c r="B58" t="s">
        <v>149</v>
      </c>
      <c r="C58" t="s">
        <v>61</v>
      </c>
      <c r="D58" t="s">
        <v>98</v>
      </c>
      <c r="E58">
        <v>30</v>
      </c>
      <c r="F58">
        <v>4</v>
      </c>
    </row>
    <row r="59" spans="1:6" x14ac:dyDescent="0.2">
      <c r="A59">
        <v>781514</v>
      </c>
      <c r="B59" t="s">
        <v>149</v>
      </c>
      <c r="C59" t="s">
        <v>61</v>
      </c>
      <c r="D59" t="s">
        <v>99</v>
      </c>
      <c r="E59">
        <v>158</v>
      </c>
      <c r="F59">
        <v>12</v>
      </c>
    </row>
    <row r="60" spans="1:6" x14ac:dyDescent="0.2">
      <c r="A60">
        <v>781514</v>
      </c>
      <c r="B60" t="s">
        <v>149</v>
      </c>
      <c r="C60" t="s">
        <v>61</v>
      </c>
      <c r="D60" t="s">
        <v>100</v>
      </c>
      <c r="E60">
        <v>481</v>
      </c>
      <c r="F60">
        <v>46</v>
      </c>
    </row>
    <row r="61" spans="1:6" x14ac:dyDescent="0.2">
      <c r="A61">
        <v>781514</v>
      </c>
      <c r="B61" t="s">
        <v>149</v>
      </c>
      <c r="C61" t="s">
        <v>82</v>
      </c>
      <c r="D61" t="s">
        <v>90</v>
      </c>
      <c r="E61">
        <v>2</v>
      </c>
      <c r="F61">
        <v>1</v>
      </c>
    </row>
    <row r="62" spans="1:6" x14ac:dyDescent="0.2">
      <c r="A62">
        <v>781514</v>
      </c>
      <c r="B62" t="s">
        <v>149</v>
      </c>
      <c r="C62" t="s">
        <v>82</v>
      </c>
      <c r="D62" t="s">
        <v>91</v>
      </c>
      <c r="E62">
        <v>1</v>
      </c>
      <c r="F62">
        <v>1</v>
      </c>
    </row>
    <row r="63" spans="1:6" x14ac:dyDescent="0.2">
      <c r="A63">
        <v>781514</v>
      </c>
      <c r="B63" t="s">
        <v>149</v>
      </c>
      <c r="C63" t="s">
        <v>82</v>
      </c>
      <c r="D63" t="s">
        <v>92</v>
      </c>
      <c r="E63">
        <v>1</v>
      </c>
      <c r="F63">
        <v>1</v>
      </c>
    </row>
    <row r="64" spans="1:6" x14ac:dyDescent="0.2">
      <c r="A64">
        <v>781514</v>
      </c>
      <c r="B64" t="s">
        <v>149</v>
      </c>
      <c r="C64" t="s">
        <v>82</v>
      </c>
      <c r="D64" t="s">
        <v>93</v>
      </c>
      <c r="E64">
        <v>0</v>
      </c>
      <c r="F64">
        <v>0</v>
      </c>
    </row>
    <row r="65" spans="1:6" x14ac:dyDescent="0.2">
      <c r="A65">
        <v>781514</v>
      </c>
      <c r="B65" t="s">
        <v>149</v>
      </c>
      <c r="C65" t="s">
        <v>82</v>
      </c>
      <c r="D65" t="s">
        <v>94</v>
      </c>
      <c r="E65">
        <v>4</v>
      </c>
      <c r="F65">
        <v>3</v>
      </c>
    </row>
    <row r="66" spans="1:6" x14ac:dyDescent="0.2">
      <c r="A66">
        <v>781514</v>
      </c>
      <c r="B66" t="s">
        <v>149</v>
      </c>
      <c r="C66" t="s">
        <v>82</v>
      </c>
      <c r="D66" t="s">
        <v>95</v>
      </c>
      <c r="E66">
        <v>0</v>
      </c>
      <c r="F66">
        <v>0</v>
      </c>
    </row>
    <row r="67" spans="1:6" x14ac:dyDescent="0.2">
      <c r="A67">
        <v>781514</v>
      </c>
      <c r="B67" t="s">
        <v>149</v>
      </c>
      <c r="C67" t="s">
        <v>82</v>
      </c>
      <c r="D67" t="s">
        <v>96</v>
      </c>
      <c r="E67">
        <v>0</v>
      </c>
      <c r="F67">
        <v>0</v>
      </c>
    </row>
    <row r="68" spans="1:6" x14ac:dyDescent="0.2">
      <c r="A68">
        <v>781514</v>
      </c>
      <c r="B68" t="s">
        <v>149</v>
      </c>
      <c r="C68" t="s">
        <v>82</v>
      </c>
      <c r="D68" t="s">
        <v>97</v>
      </c>
      <c r="E68">
        <v>0</v>
      </c>
      <c r="F68">
        <v>0</v>
      </c>
    </row>
    <row r="69" spans="1:6" x14ac:dyDescent="0.2">
      <c r="A69">
        <v>781514</v>
      </c>
      <c r="B69" t="s">
        <v>149</v>
      </c>
      <c r="C69" t="s">
        <v>82</v>
      </c>
      <c r="D69" t="s">
        <v>98</v>
      </c>
      <c r="E69">
        <v>0</v>
      </c>
      <c r="F69">
        <v>0</v>
      </c>
    </row>
    <row r="70" spans="1:6" x14ac:dyDescent="0.2">
      <c r="A70">
        <v>781514</v>
      </c>
      <c r="B70" t="s">
        <v>149</v>
      </c>
      <c r="C70" t="s">
        <v>82</v>
      </c>
      <c r="D70" t="s">
        <v>99</v>
      </c>
      <c r="E70">
        <v>0</v>
      </c>
      <c r="F70">
        <v>0</v>
      </c>
    </row>
    <row r="71" spans="1:6" x14ac:dyDescent="0.2">
      <c r="A71">
        <v>781514</v>
      </c>
      <c r="B71" t="s">
        <v>149</v>
      </c>
      <c r="C71" t="s">
        <v>82</v>
      </c>
      <c r="D71" t="s">
        <v>100</v>
      </c>
      <c r="E71">
        <v>0</v>
      </c>
      <c r="F71">
        <v>0</v>
      </c>
    </row>
    <row r="72" spans="1:6" x14ac:dyDescent="0.2">
      <c r="A72">
        <v>781514</v>
      </c>
      <c r="B72" t="s">
        <v>153</v>
      </c>
      <c r="C72" t="s">
        <v>61</v>
      </c>
      <c r="D72" t="s">
        <v>90</v>
      </c>
      <c r="E72">
        <v>909</v>
      </c>
      <c r="F72">
        <v>119</v>
      </c>
    </row>
    <row r="73" spans="1:6" x14ac:dyDescent="0.2">
      <c r="A73">
        <v>781514</v>
      </c>
      <c r="B73" t="s">
        <v>153</v>
      </c>
      <c r="C73" t="s">
        <v>61</v>
      </c>
      <c r="D73" t="s">
        <v>91</v>
      </c>
      <c r="E73">
        <v>274</v>
      </c>
      <c r="F73">
        <v>50</v>
      </c>
    </row>
    <row r="74" spans="1:6" x14ac:dyDescent="0.2">
      <c r="A74">
        <v>781514</v>
      </c>
      <c r="B74" t="s">
        <v>153</v>
      </c>
      <c r="C74" t="s">
        <v>61</v>
      </c>
      <c r="D74" t="s">
        <v>92</v>
      </c>
      <c r="E74">
        <v>356</v>
      </c>
      <c r="F74">
        <v>36</v>
      </c>
    </row>
    <row r="75" spans="1:6" x14ac:dyDescent="0.2">
      <c r="A75">
        <v>781514</v>
      </c>
      <c r="B75" t="s">
        <v>153</v>
      </c>
      <c r="C75" t="s">
        <v>61</v>
      </c>
      <c r="D75" t="s">
        <v>93</v>
      </c>
      <c r="E75">
        <v>752</v>
      </c>
      <c r="F75">
        <v>74</v>
      </c>
    </row>
    <row r="76" spans="1:6" x14ac:dyDescent="0.2">
      <c r="A76">
        <v>781514</v>
      </c>
      <c r="B76" t="s">
        <v>153</v>
      </c>
      <c r="C76" t="s">
        <v>61</v>
      </c>
      <c r="D76" t="s">
        <v>94</v>
      </c>
      <c r="E76">
        <v>273</v>
      </c>
      <c r="F76">
        <v>30</v>
      </c>
    </row>
    <row r="77" spans="1:6" x14ac:dyDescent="0.2">
      <c r="A77">
        <v>781514</v>
      </c>
      <c r="B77" t="s">
        <v>153</v>
      </c>
      <c r="C77" t="s">
        <v>61</v>
      </c>
      <c r="D77" t="s">
        <v>95</v>
      </c>
      <c r="E77">
        <v>166</v>
      </c>
      <c r="F77">
        <v>24</v>
      </c>
    </row>
    <row r="78" spans="1:6" x14ac:dyDescent="0.2">
      <c r="A78">
        <v>781514</v>
      </c>
      <c r="B78" t="s">
        <v>153</v>
      </c>
      <c r="C78" t="s">
        <v>61</v>
      </c>
      <c r="D78" t="s">
        <v>96</v>
      </c>
      <c r="E78">
        <v>177</v>
      </c>
      <c r="F78">
        <v>29</v>
      </c>
    </row>
    <row r="79" spans="1:6" x14ac:dyDescent="0.2">
      <c r="A79">
        <v>781514</v>
      </c>
      <c r="B79" t="s">
        <v>153</v>
      </c>
      <c r="C79" t="s">
        <v>61</v>
      </c>
      <c r="D79" t="s">
        <v>97</v>
      </c>
      <c r="E79">
        <v>184</v>
      </c>
      <c r="F79">
        <v>26</v>
      </c>
    </row>
    <row r="80" spans="1:6" x14ac:dyDescent="0.2">
      <c r="A80">
        <v>781514</v>
      </c>
      <c r="B80" t="s">
        <v>153</v>
      </c>
      <c r="C80" t="s">
        <v>61</v>
      </c>
      <c r="D80" t="s">
        <v>98</v>
      </c>
      <c r="E80">
        <v>172</v>
      </c>
      <c r="F80">
        <v>10</v>
      </c>
    </row>
    <row r="81" spans="1:6" x14ac:dyDescent="0.2">
      <c r="A81">
        <v>781514</v>
      </c>
      <c r="B81" t="s">
        <v>153</v>
      </c>
      <c r="C81" t="s">
        <v>61</v>
      </c>
      <c r="D81" t="s">
        <v>99</v>
      </c>
      <c r="E81">
        <v>82</v>
      </c>
      <c r="F81">
        <v>10</v>
      </c>
    </row>
    <row r="82" spans="1:6" x14ac:dyDescent="0.2">
      <c r="A82">
        <v>781514</v>
      </c>
      <c r="B82" t="s">
        <v>153</v>
      </c>
      <c r="C82" t="s">
        <v>61</v>
      </c>
      <c r="D82" t="s">
        <v>100</v>
      </c>
      <c r="E82">
        <v>789</v>
      </c>
      <c r="F82">
        <v>85</v>
      </c>
    </row>
    <row r="83" spans="1:6" x14ac:dyDescent="0.2">
      <c r="A83">
        <v>781514</v>
      </c>
      <c r="B83" t="s">
        <v>153</v>
      </c>
      <c r="C83" t="s">
        <v>82</v>
      </c>
      <c r="D83" t="s">
        <v>90</v>
      </c>
      <c r="E83">
        <v>1</v>
      </c>
      <c r="F83">
        <v>1</v>
      </c>
    </row>
    <row r="84" spans="1:6" x14ac:dyDescent="0.2">
      <c r="A84">
        <v>781514</v>
      </c>
      <c r="B84" t="s">
        <v>153</v>
      </c>
      <c r="C84" t="s">
        <v>82</v>
      </c>
      <c r="D84" t="s">
        <v>91</v>
      </c>
      <c r="E84">
        <v>1</v>
      </c>
      <c r="F84">
        <v>1</v>
      </c>
    </row>
    <row r="85" spans="1:6" x14ac:dyDescent="0.2">
      <c r="A85">
        <v>781514</v>
      </c>
      <c r="B85" t="s">
        <v>153</v>
      </c>
      <c r="C85" t="s">
        <v>82</v>
      </c>
      <c r="D85" t="s">
        <v>92</v>
      </c>
      <c r="E85">
        <v>0</v>
      </c>
      <c r="F85">
        <v>0</v>
      </c>
    </row>
    <row r="86" spans="1:6" x14ac:dyDescent="0.2">
      <c r="A86">
        <v>781514</v>
      </c>
      <c r="B86" t="s">
        <v>153</v>
      </c>
      <c r="C86" t="s">
        <v>82</v>
      </c>
      <c r="D86" t="s">
        <v>93</v>
      </c>
      <c r="E86">
        <v>2</v>
      </c>
      <c r="F86">
        <v>1</v>
      </c>
    </row>
    <row r="87" spans="1:6" x14ac:dyDescent="0.2">
      <c r="A87">
        <v>781514</v>
      </c>
      <c r="B87" t="s">
        <v>153</v>
      </c>
      <c r="C87" t="s">
        <v>82</v>
      </c>
      <c r="D87" t="s">
        <v>94</v>
      </c>
      <c r="E87">
        <v>0</v>
      </c>
      <c r="F87">
        <v>0</v>
      </c>
    </row>
    <row r="88" spans="1:6" x14ac:dyDescent="0.2">
      <c r="A88">
        <v>781514</v>
      </c>
      <c r="B88" t="s">
        <v>153</v>
      </c>
      <c r="C88" t="s">
        <v>82</v>
      </c>
      <c r="D88" t="s">
        <v>95</v>
      </c>
      <c r="E88">
        <v>0</v>
      </c>
      <c r="F88">
        <v>0</v>
      </c>
    </row>
    <row r="89" spans="1:6" x14ac:dyDescent="0.2">
      <c r="A89">
        <v>781514</v>
      </c>
      <c r="B89" t="s">
        <v>153</v>
      </c>
      <c r="C89" t="s">
        <v>82</v>
      </c>
      <c r="D89" t="s">
        <v>96</v>
      </c>
      <c r="E89">
        <v>0</v>
      </c>
      <c r="F89">
        <v>0</v>
      </c>
    </row>
    <row r="90" spans="1:6" x14ac:dyDescent="0.2">
      <c r="A90">
        <v>781514</v>
      </c>
      <c r="B90" t="s">
        <v>153</v>
      </c>
      <c r="C90" t="s">
        <v>82</v>
      </c>
      <c r="D90" t="s">
        <v>97</v>
      </c>
      <c r="E90">
        <v>1</v>
      </c>
      <c r="F90">
        <v>1</v>
      </c>
    </row>
    <row r="91" spans="1:6" x14ac:dyDescent="0.2">
      <c r="A91">
        <v>781514</v>
      </c>
      <c r="B91" t="s">
        <v>153</v>
      </c>
      <c r="C91" t="s">
        <v>82</v>
      </c>
      <c r="D91" t="s">
        <v>98</v>
      </c>
      <c r="E91">
        <v>0</v>
      </c>
      <c r="F91">
        <v>0</v>
      </c>
    </row>
    <row r="92" spans="1:6" x14ac:dyDescent="0.2">
      <c r="A92">
        <v>781514</v>
      </c>
      <c r="B92" t="s">
        <v>153</v>
      </c>
      <c r="C92" t="s">
        <v>82</v>
      </c>
      <c r="D92" t="s">
        <v>99</v>
      </c>
      <c r="E92">
        <v>0</v>
      </c>
      <c r="F92">
        <v>0</v>
      </c>
    </row>
    <row r="93" spans="1:6" x14ac:dyDescent="0.2">
      <c r="A93">
        <v>781514</v>
      </c>
      <c r="B93" t="s">
        <v>153</v>
      </c>
      <c r="C93" t="s">
        <v>82</v>
      </c>
      <c r="D93" t="s">
        <v>100</v>
      </c>
      <c r="E93">
        <v>0</v>
      </c>
      <c r="F93">
        <v>0</v>
      </c>
    </row>
    <row r="94" spans="1:6" x14ac:dyDescent="0.2">
      <c r="A94">
        <v>781514</v>
      </c>
      <c r="B94" t="s">
        <v>155</v>
      </c>
      <c r="C94" t="s">
        <v>61</v>
      </c>
      <c r="D94" t="s">
        <v>90</v>
      </c>
      <c r="E94">
        <v>4267</v>
      </c>
      <c r="F94">
        <v>564</v>
      </c>
    </row>
    <row r="95" spans="1:6" x14ac:dyDescent="0.2">
      <c r="A95">
        <v>781514</v>
      </c>
      <c r="B95" t="s">
        <v>155</v>
      </c>
      <c r="C95" t="s">
        <v>61</v>
      </c>
      <c r="D95" t="s">
        <v>91</v>
      </c>
      <c r="E95">
        <v>793</v>
      </c>
      <c r="F95">
        <v>98</v>
      </c>
    </row>
    <row r="96" spans="1:6" x14ac:dyDescent="0.2">
      <c r="A96">
        <v>781514</v>
      </c>
      <c r="B96" t="s">
        <v>155</v>
      </c>
      <c r="C96" t="s">
        <v>61</v>
      </c>
      <c r="D96" t="s">
        <v>92</v>
      </c>
      <c r="E96">
        <v>235</v>
      </c>
      <c r="F96">
        <v>50</v>
      </c>
    </row>
    <row r="97" spans="1:6" x14ac:dyDescent="0.2">
      <c r="A97">
        <v>781514</v>
      </c>
      <c r="B97" t="s">
        <v>155</v>
      </c>
      <c r="C97" t="s">
        <v>61</v>
      </c>
      <c r="D97" t="s">
        <v>93</v>
      </c>
      <c r="E97">
        <v>136</v>
      </c>
      <c r="F97">
        <v>10</v>
      </c>
    </row>
    <row r="98" spans="1:6" x14ac:dyDescent="0.2">
      <c r="A98">
        <v>781514</v>
      </c>
      <c r="B98" t="s">
        <v>155</v>
      </c>
      <c r="C98" t="s">
        <v>61</v>
      </c>
      <c r="D98" t="s">
        <v>94</v>
      </c>
      <c r="E98">
        <v>38</v>
      </c>
      <c r="F98">
        <v>8</v>
      </c>
    </row>
    <row r="99" spans="1:6" x14ac:dyDescent="0.2">
      <c r="A99">
        <v>781514</v>
      </c>
      <c r="B99" t="s">
        <v>155</v>
      </c>
      <c r="C99" t="s">
        <v>61</v>
      </c>
      <c r="D99" t="s">
        <v>95</v>
      </c>
      <c r="E99">
        <v>0</v>
      </c>
      <c r="F99">
        <v>0</v>
      </c>
    </row>
    <row r="100" spans="1:6" x14ac:dyDescent="0.2">
      <c r="A100">
        <v>781514</v>
      </c>
      <c r="B100" t="s">
        <v>155</v>
      </c>
      <c r="C100" t="s">
        <v>61</v>
      </c>
      <c r="D100" t="s">
        <v>96</v>
      </c>
      <c r="E100">
        <v>1</v>
      </c>
      <c r="F100">
        <v>1</v>
      </c>
    </row>
    <row r="101" spans="1:6" x14ac:dyDescent="0.2">
      <c r="A101">
        <v>781514</v>
      </c>
      <c r="B101" t="s">
        <v>155</v>
      </c>
      <c r="C101" t="s">
        <v>61</v>
      </c>
      <c r="D101" t="s">
        <v>97</v>
      </c>
      <c r="E101">
        <v>12</v>
      </c>
      <c r="F101">
        <v>1</v>
      </c>
    </row>
    <row r="102" spans="1:6" x14ac:dyDescent="0.2">
      <c r="A102">
        <v>781514</v>
      </c>
      <c r="B102" t="s">
        <v>155</v>
      </c>
      <c r="C102" t="s">
        <v>61</v>
      </c>
      <c r="D102" t="s">
        <v>98</v>
      </c>
      <c r="E102">
        <v>0</v>
      </c>
      <c r="F102">
        <v>0</v>
      </c>
    </row>
    <row r="103" spans="1:6" x14ac:dyDescent="0.2">
      <c r="A103">
        <v>781514</v>
      </c>
      <c r="B103" t="s">
        <v>155</v>
      </c>
      <c r="C103" t="s">
        <v>61</v>
      </c>
      <c r="D103" t="s">
        <v>99</v>
      </c>
      <c r="E103">
        <v>0</v>
      </c>
      <c r="F103">
        <v>0</v>
      </c>
    </row>
    <row r="104" spans="1:6" x14ac:dyDescent="0.2">
      <c r="A104">
        <v>781514</v>
      </c>
      <c r="B104" t="s">
        <v>155</v>
      </c>
      <c r="C104" t="s">
        <v>61</v>
      </c>
      <c r="D104" t="s">
        <v>100</v>
      </c>
      <c r="E104">
        <v>0</v>
      </c>
      <c r="F104">
        <v>0</v>
      </c>
    </row>
    <row r="105" spans="1:6" x14ac:dyDescent="0.2">
      <c r="A105">
        <v>781514</v>
      </c>
      <c r="B105" t="s">
        <v>155</v>
      </c>
      <c r="C105" t="s">
        <v>82</v>
      </c>
      <c r="D105" t="s">
        <v>90</v>
      </c>
      <c r="E105">
        <v>5</v>
      </c>
      <c r="F105">
        <v>5</v>
      </c>
    </row>
    <row r="106" spans="1:6" x14ac:dyDescent="0.2">
      <c r="A106">
        <v>781514</v>
      </c>
      <c r="B106" t="s">
        <v>155</v>
      </c>
      <c r="C106" t="s">
        <v>82</v>
      </c>
      <c r="D106" t="s">
        <v>91</v>
      </c>
      <c r="E106">
        <v>2</v>
      </c>
      <c r="F106">
        <v>2</v>
      </c>
    </row>
    <row r="107" spans="1:6" x14ac:dyDescent="0.2">
      <c r="A107">
        <v>781514</v>
      </c>
      <c r="B107" t="s">
        <v>155</v>
      </c>
      <c r="C107" t="s">
        <v>82</v>
      </c>
      <c r="D107" t="s">
        <v>92</v>
      </c>
      <c r="E107">
        <v>0</v>
      </c>
      <c r="F107">
        <v>0</v>
      </c>
    </row>
    <row r="108" spans="1:6" x14ac:dyDescent="0.2">
      <c r="A108">
        <v>781514</v>
      </c>
      <c r="B108" t="s">
        <v>155</v>
      </c>
      <c r="C108" t="s">
        <v>82</v>
      </c>
      <c r="D108" t="s">
        <v>93</v>
      </c>
      <c r="E108">
        <v>0</v>
      </c>
      <c r="F108">
        <v>0</v>
      </c>
    </row>
    <row r="109" spans="1:6" x14ac:dyDescent="0.2">
      <c r="A109">
        <v>781514</v>
      </c>
      <c r="B109" t="s">
        <v>155</v>
      </c>
      <c r="C109" t="s">
        <v>82</v>
      </c>
      <c r="D109" t="s">
        <v>94</v>
      </c>
      <c r="E109">
        <v>0</v>
      </c>
      <c r="F109">
        <v>0</v>
      </c>
    </row>
    <row r="110" spans="1:6" x14ac:dyDescent="0.2">
      <c r="A110">
        <v>781514</v>
      </c>
      <c r="B110" t="s">
        <v>155</v>
      </c>
      <c r="C110" t="s">
        <v>82</v>
      </c>
      <c r="D110" t="s">
        <v>95</v>
      </c>
      <c r="E110">
        <v>0</v>
      </c>
      <c r="F110">
        <v>0</v>
      </c>
    </row>
    <row r="111" spans="1:6" x14ac:dyDescent="0.2">
      <c r="A111">
        <v>781514</v>
      </c>
      <c r="B111" t="s">
        <v>155</v>
      </c>
      <c r="C111" t="s">
        <v>82</v>
      </c>
      <c r="D111" t="s">
        <v>96</v>
      </c>
      <c r="E111">
        <v>0</v>
      </c>
      <c r="F111">
        <v>0</v>
      </c>
    </row>
    <row r="112" spans="1:6" x14ac:dyDescent="0.2">
      <c r="A112">
        <v>781514</v>
      </c>
      <c r="B112" t="s">
        <v>155</v>
      </c>
      <c r="C112" t="s">
        <v>82</v>
      </c>
      <c r="D112" t="s">
        <v>97</v>
      </c>
      <c r="E112">
        <v>0</v>
      </c>
      <c r="F112">
        <v>0</v>
      </c>
    </row>
    <row r="113" spans="1:6" x14ac:dyDescent="0.2">
      <c r="A113">
        <v>781514</v>
      </c>
      <c r="B113" t="s">
        <v>155</v>
      </c>
      <c r="C113" t="s">
        <v>82</v>
      </c>
      <c r="D113" t="s">
        <v>98</v>
      </c>
      <c r="E113">
        <v>0</v>
      </c>
      <c r="F113">
        <v>0</v>
      </c>
    </row>
    <row r="114" spans="1:6" x14ac:dyDescent="0.2">
      <c r="A114">
        <v>781514</v>
      </c>
      <c r="B114" t="s">
        <v>155</v>
      </c>
      <c r="C114" t="s">
        <v>82</v>
      </c>
      <c r="D114" t="s">
        <v>99</v>
      </c>
      <c r="E114">
        <v>0</v>
      </c>
      <c r="F114">
        <v>0</v>
      </c>
    </row>
    <row r="115" spans="1:6" x14ac:dyDescent="0.2">
      <c r="A115">
        <v>781514</v>
      </c>
      <c r="B115" t="s">
        <v>155</v>
      </c>
      <c r="C115" t="s">
        <v>82</v>
      </c>
      <c r="D115" t="s">
        <v>100</v>
      </c>
      <c r="E115">
        <v>0</v>
      </c>
      <c r="F115">
        <v>0</v>
      </c>
    </row>
    <row r="116" spans="1:6" x14ac:dyDescent="0.2">
      <c r="A116">
        <v>785718</v>
      </c>
      <c r="B116" t="s">
        <v>148</v>
      </c>
      <c r="C116" t="s">
        <v>61</v>
      </c>
      <c r="D116" t="s">
        <v>90</v>
      </c>
      <c r="E116">
        <v>676</v>
      </c>
      <c r="F116">
        <v>164</v>
      </c>
    </row>
    <row r="117" spans="1:6" x14ac:dyDescent="0.2">
      <c r="A117">
        <v>785718</v>
      </c>
      <c r="B117" t="s">
        <v>148</v>
      </c>
      <c r="C117" t="s">
        <v>61</v>
      </c>
      <c r="D117" t="s">
        <v>91</v>
      </c>
      <c r="E117">
        <v>60</v>
      </c>
      <c r="F117">
        <v>19</v>
      </c>
    </row>
    <row r="118" spans="1:6" x14ac:dyDescent="0.2">
      <c r="A118">
        <v>785718</v>
      </c>
      <c r="B118" t="s">
        <v>148</v>
      </c>
      <c r="C118" t="s">
        <v>61</v>
      </c>
      <c r="D118" t="s">
        <v>92</v>
      </c>
      <c r="E118">
        <v>8</v>
      </c>
      <c r="F118">
        <v>3</v>
      </c>
    </row>
    <row r="119" spans="1:6" x14ac:dyDescent="0.2">
      <c r="A119">
        <v>785718</v>
      </c>
      <c r="B119" t="s">
        <v>148</v>
      </c>
      <c r="C119" t="s">
        <v>61</v>
      </c>
      <c r="D119" t="s">
        <v>93</v>
      </c>
      <c r="E119">
        <v>0</v>
      </c>
      <c r="F119">
        <v>0</v>
      </c>
    </row>
    <row r="120" spans="1:6" x14ac:dyDescent="0.2">
      <c r="A120">
        <v>785718</v>
      </c>
      <c r="B120" t="s">
        <v>148</v>
      </c>
      <c r="C120" t="s">
        <v>61</v>
      </c>
      <c r="D120" t="s">
        <v>94</v>
      </c>
      <c r="E120">
        <v>0</v>
      </c>
      <c r="F120">
        <v>0</v>
      </c>
    </row>
    <row r="121" spans="1:6" x14ac:dyDescent="0.2">
      <c r="A121">
        <v>785718</v>
      </c>
      <c r="B121" t="s">
        <v>148</v>
      </c>
      <c r="C121" t="s">
        <v>61</v>
      </c>
      <c r="D121" t="s">
        <v>95</v>
      </c>
      <c r="E121">
        <v>0</v>
      </c>
      <c r="F121">
        <v>0</v>
      </c>
    </row>
    <row r="122" spans="1:6" x14ac:dyDescent="0.2">
      <c r="A122">
        <v>785718</v>
      </c>
      <c r="B122" t="s">
        <v>148</v>
      </c>
      <c r="C122" t="s">
        <v>61</v>
      </c>
      <c r="D122" t="s">
        <v>96</v>
      </c>
      <c r="E122">
        <v>0</v>
      </c>
      <c r="F122">
        <v>0</v>
      </c>
    </row>
    <row r="123" spans="1:6" x14ac:dyDescent="0.2">
      <c r="A123">
        <v>785718</v>
      </c>
      <c r="B123" t="s">
        <v>148</v>
      </c>
      <c r="C123" t="s">
        <v>61</v>
      </c>
      <c r="D123" t="s">
        <v>97</v>
      </c>
      <c r="E123">
        <v>0</v>
      </c>
      <c r="F123">
        <v>0</v>
      </c>
    </row>
    <row r="124" spans="1:6" x14ac:dyDescent="0.2">
      <c r="A124">
        <v>785718</v>
      </c>
      <c r="B124" t="s">
        <v>148</v>
      </c>
      <c r="C124" t="s">
        <v>61</v>
      </c>
      <c r="D124" t="s">
        <v>98</v>
      </c>
      <c r="E124">
        <v>0</v>
      </c>
      <c r="F124">
        <v>0</v>
      </c>
    </row>
    <row r="125" spans="1:6" x14ac:dyDescent="0.2">
      <c r="A125">
        <v>785718</v>
      </c>
      <c r="B125" t="s">
        <v>148</v>
      </c>
      <c r="C125" t="s">
        <v>61</v>
      </c>
      <c r="D125" t="s">
        <v>99</v>
      </c>
      <c r="E125">
        <v>0</v>
      </c>
      <c r="F125">
        <v>0</v>
      </c>
    </row>
    <row r="126" spans="1:6" x14ac:dyDescent="0.2">
      <c r="A126">
        <v>785718</v>
      </c>
      <c r="B126" t="s">
        <v>148</v>
      </c>
      <c r="C126" t="s">
        <v>61</v>
      </c>
      <c r="D126" t="s">
        <v>100</v>
      </c>
      <c r="E126">
        <v>0</v>
      </c>
      <c r="F126">
        <v>0</v>
      </c>
    </row>
    <row r="127" spans="1:6" x14ac:dyDescent="0.2">
      <c r="A127">
        <v>785718</v>
      </c>
      <c r="B127" t="s">
        <v>148</v>
      </c>
      <c r="C127" t="s">
        <v>82</v>
      </c>
      <c r="D127" t="s">
        <v>90</v>
      </c>
      <c r="E127">
        <v>4</v>
      </c>
      <c r="F127">
        <v>3</v>
      </c>
    </row>
    <row r="128" spans="1:6" x14ac:dyDescent="0.2">
      <c r="A128">
        <v>785718</v>
      </c>
      <c r="B128" t="s">
        <v>148</v>
      </c>
      <c r="C128" t="s">
        <v>82</v>
      </c>
      <c r="D128" t="s">
        <v>91</v>
      </c>
      <c r="E128">
        <v>0</v>
      </c>
      <c r="F128">
        <v>0</v>
      </c>
    </row>
    <row r="129" spans="1:6" x14ac:dyDescent="0.2">
      <c r="A129">
        <v>785718</v>
      </c>
      <c r="B129" t="s">
        <v>148</v>
      </c>
      <c r="C129" t="s">
        <v>82</v>
      </c>
      <c r="D129" t="s">
        <v>92</v>
      </c>
      <c r="E129">
        <v>0</v>
      </c>
      <c r="F129">
        <v>0</v>
      </c>
    </row>
    <row r="130" spans="1:6" x14ac:dyDescent="0.2">
      <c r="A130">
        <v>785718</v>
      </c>
      <c r="B130" t="s">
        <v>148</v>
      </c>
      <c r="C130" t="s">
        <v>82</v>
      </c>
      <c r="D130" t="s">
        <v>93</v>
      </c>
      <c r="E130">
        <v>0</v>
      </c>
      <c r="F130">
        <v>0</v>
      </c>
    </row>
    <row r="131" spans="1:6" x14ac:dyDescent="0.2">
      <c r="A131">
        <v>785718</v>
      </c>
      <c r="B131" t="s">
        <v>148</v>
      </c>
      <c r="C131" t="s">
        <v>82</v>
      </c>
      <c r="D131" t="s">
        <v>94</v>
      </c>
      <c r="E131">
        <v>0</v>
      </c>
      <c r="F131">
        <v>0</v>
      </c>
    </row>
    <row r="132" spans="1:6" x14ac:dyDescent="0.2">
      <c r="A132">
        <v>785718</v>
      </c>
      <c r="B132" t="s">
        <v>148</v>
      </c>
      <c r="C132" t="s">
        <v>82</v>
      </c>
      <c r="D132" t="s">
        <v>95</v>
      </c>
      <c r="E132">
        <v>0</v>
      </c>
      <c r="F132">
        <v>0</v>
      </c>
    </row>
    <row r="133" spans="1:6" x14ac:dyDescent="0.2">
      <c r="A133">
        <v>785718</v>
      </c>
      <c r="B133" t="s">
        <v>148</v>
      </c>
      <c r="C133" t="s">
        <v>82</v>
      </c>
      <c r="D133" t="s">
        <v>96</v>
      </c>
      <c r="E133">
        <v>0</v>
      </c>
      <c r="F133">
        <v>0</v>
      </c>
    </row>
    <row r="134" spans="1:6" x14ac:dyDescent="0.2">
      <c r="A134">
        <v>785718</v>
      </c>
      <c r="B134" t="s">
        <v>148</v>
      </c>
      <c r="C134" t="s">
        <v>82</v>
      </c>
      <c r="D134" t="s">
        <v>97</v>
      </c>
      <c r="E134">
        <v>0</v>
      </c>
      <c r="F134">
        <v>0</v>
      </c>
    </row>
    <row r="135" spans="1:6" x14ac:dyDescent="0.2">
      <c r="A135">
        <v>785718</v>
      </c>
      <c r="B135" t="s">
        <v>148</v>
      </c>
      <c r="C135" t="s">
        <v>82</v>
      </c>
      <c r="D135" t="s">
        <v>98</v>
      </c>
      <c r="E135">
        <v>0</v>
      </c>
      <c r="F135">
        <v>0</v>
      </c>
    </row>
    <row r="136" spans="1:6" x14ac:dyDescent="0.2">
      <c r="A136">
        <v>785718</v>
      </c>
      <c r="B136" t="s">
        <v>148</v>
      </c>
      <c r="C136" t="s">
        <v>82</v>
      </c>
      <c r="D136" t="s">
        <v>99</v>
      </c>
      <c r="E136">
        <v>0</v>
      </c>
      <c r="F136">
        <v>0</v>
      </c>
    </row>
    <row r="137" spans="1:6" x14ac:dyDescent="0.2">
      <c r="A137">
        <v>785718</v>
      </c>
      <c r="B137" t="s">
        <v>148</v>
      </c>
      <c r="C137" t="s">
        <v>82</v>
      </c>
      <c r="D137" t="s">
        <v>100</v>
      </c>
      <c r="E137">
        <v>0</v>
      </c>
      <c r="F137">
        <v>0</v>
      </c>
    </row>
    <row r="138" spans="1:6" x14ac:dyDescent="0.2">
      <c r="A138">
        <v>785718</v>
      </c>
      <c r="B138" t="s">
        <v>151</v>
      </c>
      <c r="C138" t="s">
        <v>61</v>
      </c>
      <c r="D138" t="s">
        <v>90</v>
      </c>
      <c r="E138">
        <v>424</v>
      </c>
      <c r="F138">
        <v>124</v>
      </c>
    </row>
    <row r="139" spans="1:6" x14ac:dyDescent="0.2">
      <c r="A139">
        <v>785718</v>
      </c>
      <c r="B139" t="s">
        <v>151</v>
      </c>
      <c r="C139" t="s">
        <v>61</v>
      </c>
      <c r="D139" t="s">
        <v>91</v>
      </c>
      <c r="E139">
        <v>53</v>
      </c>
      <c r="F139">
        <v>21</v>
      </c>
    </row>
    <row r="140" spans="1:6" x14ac:dyDescent="0.2">
      <c r="A140">
        <v>785718</v>
      </c>
      <c r="B140" t="s">
        <v>151</v>
      </c>
      <c r="C140" t="s">
        <v>61</v>
      </c>
      <c r="D140" t="s">
        <v>92</v>
      </c>
      <c r="E140">
        <v>5</v>
      </c>
      <c r="F140">
        <v>3</v>
      </c>
    </row>
    <row r="141" spans="1:6" x14ac:dyDescent="0.2">
      <c r="A141">
        <v>785718</v>
      </c>
      <c r="B141" t="s">
        <v>151</v>
      </c>
      <c r="C141" t="s">
        <v>61</v>
      </c>
      <c r="D141" t="s">
        <v>93</v>
      </c>
      <c r="E141">
        <v>9</v>
      </c>
      <c r="F141">
        <v>2</v>
      </c>
    </row>
    <row r="142" spans="1:6" x14ac:dyDescent="0.2">
      <c r="A142">
        <v>785718</v>
      </c>
      <c r="B142" t="s">
        <v>151</v>
      </c>
      <c r="C142" t="s">
        <v>61</v>
      </c>
      <c r="D142" t="s">
        <v>94</v>
      </c>
      <c r="E142">
        <v>0</v>
      </c>
      <c r="F142">
        <v>0</v>
      </c>
    </row>
    <row r="143" spans="1:6" x14ac:dyDescent="0.2">
      <c r="A143">
        <v>785718</v>
      </c>
      <c r="B143" t="s">
        <v>151</v>
      </c>
      <c r="C143" t="s">
        <v>61</v>
      </c>
      <c r="D143" t="s">
        <v>95</v>
      </c>
      <c r="E143">
        <v>0</v>
      </c>
      <c r="F143">
        <v>0</v>
      </c>
    </row>
    <row r="144" spans="1:6" x14ac:dyDescent="0.2">
      <c r="A144">
        <v>785718</v>
      </c>
      <c r="B144" t="s">
        <v>151</v>
      </c>
      <c r="C144" t="s">
        <v>61</v>
      </c>
      <c r="D144" t="s">
        <v>96</v>
      </c>
      <c r="E144">
        <v>0</v>
      </c>
      <c r="F144">
        <v>0</v>
      </c>
    </row>
    <row r="145" spans="1:6" x14ac:dyDescent="0.2">
      <c r="A145">
        <v>785718</v>
      </c>
      <c r="B145" t="s">
        <v>151</v>
      </c>
      <c r="C145" t="s">
        <v>61</v>
      </c>
      <c r="D145" t="s">
        <v>97</v>
      </c>
      <c r="E145">
        <v>0</v>
      </c>
      <c r="F145">
        <v>0</v>
      </c>
    </row>
    <row r="146" spans="1:6" x14ac:dyDescent="0.2">
      <c r="A146">
        <v>785718</v>
      </c>
      <c r="B146" t="s">
        <v>151</v>
      </c>
      <c r="C146" t="s">
        <v>61</v>
      </c>
      <c r="D146" t="s">
        <v>98</v>
      </c>
      <c r="E146">
        <v>0</v>
      </c>
      <c r="F146">
        <v>0</v>
      </c>
    </row>
    <row r="147" spans="1:6" x14ac:dyDescent="0.2">
      <c r="A147">
        <v>785718</v>
      </c>
      <c r="B147" t="s">
        <v>151</v>
      </c>
      <c r="C147" t="s">
        <v>61</v>
      </c>
      <c r="D147" t="s">
        <v>99</v>
      </c>
      <c r="E147">
        <v>0</v>
      </c>
      <c r="F147">
        <v>0</v>
      </c>
    </row>
    <row r="148" spans="1:6" x14ac:dyDescent="0.2">
      <c r="A148">
        <v>785718</v>
      </c>
      <c r="B148" t="s">
        <v>151</v>
      </c>
      <c r="C148" t="s">
        <v>61</v>
      </c>
      <c r="D148" t="s">
        <v>100</v>
      </c>
      <c r="E148">
        <v>0</v>
      </c>
      <c r="F148">
        <v>0</v>
      </c>
    </row>
    <row r="149" spans="1:6" x14ac:dyDescent="0.2">
      <c r="A149">
        <v>785718</v>
      </c>
      <c r="B149" t="s">
        <v>151</v>
      </c>
      <c r="C149" t="s">
        <v>82</v>
      </c>
      <c r="D149" t="s">
        <v>90</v>
      </c>
      <c r="E149">
        <v>1</v>
      </c>
      <c r="F149">
        <v>1</v>
      </c>
    </row>
    <row r="150" spans="1:6" x14ac:dyDescent="0.2">
      <c r="A150">
        <v>785718</v>
      </c>
      <c r="B150" t="s">
        <v>151</v>
      </c>
      <c r="C150" t="s">
        <v>82</v>
      </c>
      <c r="D150" t="s">
        <v>91</v>
      </c>
      <c r="E150">
        <v>0</v>
      </c>
      <c r="F150">
        <v>0</v>
      </c>
    </row>
    <row r="151" spans="1:6" x14ac:dyDescent="0.2">
      <c r="A151">
        <v>785718</v>
      </c>
      <c r="B151" t="s">
        <v>151</v>
      </c>
      <c r="C151" t="s">
        <v>82</v>
      </c>
      <c r="D151" t="s">
        <v>92</v>
      </c>
      <c r="E151">
        <v>0</v>
      </c>
      <c r="F151">
        <v>0</v>
      </c>
    </row>
    <row r="152" spans="1:6" x14ac:dyDescent="0.2">
      <c r="A152">
        <v>785718</v>
      </c>
      <c r="B152" t="s">
        <v>151</v>
      </c>
      <c r="C152" t="s">
        <v>82</v>
      </c>
      <c r="D152" t="s">
        <v>93</v>
      </c>
      <c r="E152">
        <v>0</v>
      </c>
      <c r="F152">
        <v>0</v>
      </c>
    </row>
    <row r="153" spans="1:6" x14ac:dyDescent="0.2">
      <c r="A153">
        <v>785718</v>
      </c>
      <c r="B153" t="s">
        <v>151</v>
      </c>
      <c r="C153" t="s">
        <v>82</v>
      </c>
      <c r="D153" t="s">
        <v>94</v>
      </c>
      <c r="E153">
        <v>0</v>
      </c>
      <c r="F153">
        <v>0</v>
      </c>
    </row>
    <row r="154" spans="1:6" x14ac:dyDescent="0.2">
      <c r="A154">
        <v>785718</v>
      </c>
      <c r="B154" t="s">
        <v>151</v>
      </c>
      <c r="C154" t="s">
        <v>82</v>
      </c>
      <c r="D154" t="s">
        <v>95</v>
      </c>
      <c r="E154">
        <v>0</v>
      </c>
      <c r="F154">
        <v>0</v>
      </c>
    </row>
    <row r="155" spans="1:6" x14ac:dyDescent="0.2">
      <c r="A155">
        <v>785718</v>
      </c>
      <c r="B155" t="s">
        <v>151</v>
      </c>
      <c r="C155" t="s">
        <v>82</v>
      </c>
      <c r="D155" t="s">
        <v>96</v>
      </c>
      <c r="E155">
        <v>0</v>
      </c>
      <c r="F155">
        <v>0</v>
      </c>
    </row>
    <row r="156" spans="1:6" x14ac:dyDescent="0.2">
      <c r="A156">
        <v>785718</v>
      </c>
      <c r="B156" t="s">
        <v>151</v>
      </c>
      <c r="C156" t="s">
        <v>82</v>
      </c>
      <c r="D156" t="s">
        <v>97</v>
      </c>
      <c r="E156">
        <v>0</v>
      </c>
      <c r="F156">
        <v>0</v>
      </c>
    </row>
    <row r="157" spans="1:6" x14ac:dyDescent="0.2">
      <c r="A157">
        <v>785718</v>
      </c>
      <c r="B157" t="s">
        <v>151</v>
      </c>
      <c r="C157" t="s">
        <v>82</v>
      </c>
      <c r="D157" t="s">
        <v>98</v>
      </c>
      <c r="E157">
        <v>0</v>
      </c>
      <c r="F157">
        <v>0</v>
      </c>
    </row>
    <row r="158" spans="1:6" x14ac:dyDescent="0.2">
      <c r="A158">
        <v>785718</v>
      </c>
      <c r="B158" t="s">
        <v>151</v>
      </c>
      <c r="C158" t="s">
        <v>82</v>
      </c>
      <c r="D158" t="s">
        <v>99</v>
      </c>
      <c r="E158">
        <v>0</v>
      </c>
      <c r="F158">
        <v>0</v>
      </c>
    </row>
    <row r="159" spans="1:6" x14ac:dyDescent="0.2">
      <c r="A159">
        <v>785718</v>
      </c>
      <c r="B159" t="s">
        <v>151</v>
      </c>
      <c r="C159" t="s">
        <v>82</v>
      </c>
      <c r="D159" t="s">
        <v>100</v>
      </c>
      <c r="E159">
        <v>0</v>
      </c>
      <c r="F159">
        <v>0</v>
      </c>
    </row>
    <row r="160" spans="1:6" x14ac:dyDescent="0.2">
      <c r="A160">
        <v>785718</v>
      </c>
      <c r="B160" t="s">
        <v>152</v>
      </c>
      <c r="C160" t="s">
        <v>61</v>
      </c>
      <c r="D160" t="s">
        <v>90</v>
      </c>
      <c r="E160">
        <v>323</v>
      </c>
      <c r="F160">
        <v>68</v>
      </c>
    </row>
    <row r="161" spans="1:6" x14ac:dyDescent="0.2">
      <c r="A161">
        <v>785718</v>
      </c>
      <c r="B161" t="s">
        <v>152</v>
      </c>
      <c r="C161" t="s">
        <v>61</v>
      </c>
      <c r="D161" t="s">
        <v>91</v>
      </c>
      <c r="E161">
        <v>44</v>
      </c>
      <c r="F161">
        <v>15</v>
      </c>
    </row>
    <row r="162" spans="1:6" x14ac:dyDescent="0.2">
      <c r="A162">
        <v>785718</v>
      </c>
      <c r="B162" t="s">
        <v>152</v>
      </c>
      <c r="C162" t="s">
        <v>61</v>
      </c>
      <c r="D162" t="s">
        <v>92</v>
      </c>
      <c r="E162">
        <v>0</v>
      </c>
      <c r="F162">
        <v>0</v>
      </c>
    </row>
    <row r="163" spans="1:6" x14ac:dyDescent="0.2">
      <c r="A163">
        <v>785718</v>
      </c>
      <c r="B163" t="s">
        <v>152</v>
      </c>
      <c r="C163" t="s">
        <v>61</v>
      </c>
      <c r="D163" t="s">
        <v>93</v>
      </c>
      <c r="E163">
        <v>3</v>
      </c>
      <c r="F163">
        <v>1</v>
      </c>
    </row>
    <row r="164" spans="1:6" x14ac:dyDescent="0.2">
      <c r="A164">
        <v>785718</v>
      </c>
      <c r="B164" t="s">
        <v>152</v>
      </c>
      <c r="C164" t="s">
        <v>61</v>
      </c>
      <c r="D164" t="s">
        <v>94</v>
      </c>
      <c r="E164">
        <v>0</v>
      </c>
      <c r="F164">
        <v>0</v>
      </c>
    </row>
    <row r="165" spans="1:6" x14ac:dyDescent="0.2">
      <c r="A165">
        <v>785718</v>
      </c>
      <c r="B165" t="s">
        <v>152</v>
      </c>
      <c r="C165" t="s">
        <v>61</v>
      </c>
      <c r="D165" t="s">
        <v>95</v>
      </c>
      <c r="E165">
        <v>0</v>
      </c>
      <c r="F165">
        <v>0</v>
      </c>
    </row>
    <row r="166" spans="1:6" x14ac:dyDescent="0.2">
      <c r="A166">
        <v>785718</v>
      </c>
      <c r="B166" t="s">
        <v>152</v>
      </c>
      <c r="C166" t="s">
        <v>61</v>
      </c>
      <c r="D166" t="s">
        <v>96</v>
      </c>
      <c r="E166">
        <v>0</v>
      </c>
      <c r="F166">
        <v>0</v>
      </c>
    </row>
    <row r="167" spans="1:6" x14ac:dyDescent="0.2">
      <c r="A167">
        <v>785718</v>
      </c>
      <c r="B167" t="s">
        <v>152</v>
      </c>
      <c r="C167" t="s">
        <v>61</v>
      </c>
      <c r="D167" t="s">
        <v>97</v>
      </c>
      <c r="E167">
        <v>0</v>
      </c>
      <c r="F167">
        <v>0</v>
      </c>
    </row>
    <row r="168" spans="1:6" x14ac:dyDescent="0.2">
      <c r="A168">
        <v>785718</v>
      </c>
      <c r="B168" t="s">
        <v>152</v>
      </c>
      <c r="C168" t="s">
        <v>61</v>
      </c>
      <c r="D168" t="s">
        <v>98</v>
      </c>
      <c r="E168">
        <v>0</v>
      </c>
      <c r="F168">
        <v>0</v>
      </c>
    </row>
    <row r="169" spans="1:6" x14ac:dyDescent="0.2">
      <c r="A169">
        <v>785718</v>
      </c>
      <c r="B169" t="s">
        <v>152</v>
      </c>
      <c r="C169" t="s">
        <v>61</v>
      </c>
      <c r="D169" t="s">
        <v>99</v>
      </c>
      <c r="E169">
        <v>0</v>
      </c>
      <c r="F169">
        <v>0</v>
      </c>
    </row>
    <row r="170" spans="1:6" x14ac:dyDescent="0.2">
      <c r="A170">
        <v>785718</v>
      </c>
      <c r="B170" t="s">
        <v>152</v>
      </c>
      <c r="C170" t="s">
        <v>61</v>
      </c>
      <c r="D170" t="s">
        <v>100</v>
      </c>
      <c r="E170">
        <v>0</v>
      </c>
      <c r="F170">
        <v>0</v>
      </c>
    </row>
    <row r="171" spans="1:6" x14ac:dyDescent="0.2">
      <c r="A171">
        <v>785718</v>
      </c>
      <c r="B171" t="s">
        <v>152</v>
      </c>
      <c r="C171" t="s">
        <v>82</v>
      </c>
      <c r="D171" t="s">
        <v>90</v>
      </c>
      <c r="E171">
        <v>2</v>
      </c>
      <c r="F171">
        <v>1</v>
      </c>
    </row>
    <row r="172" spans="1:6" x14ac:dyDescent="0.2">
      <c r="A172">
        <v>785718</v>
      </c>
      <c r="B172" t="s">
        <v>152</v>
      </c>
      <c r="C172" t="s">
        <v>82</v>
      </c>
      <c r="D172" t="s">
        <v>91</v>
      </c>
      <c r="E172">
        <v>0</v>
      </c>
      <c r="F172">
        <v>0</v>
      </c>
    </row>
    <row r="173" spans="1:6" x14ac:dyDescent="0.2">
      <c r="A173">
        <v>785718</v>
      </c>
      <c r="B173" t="s">
        <v>152</v>
      </c>
      <c r="C173" t="s">
        <v>82</v>
      </c>
      <c r="D173" t="s">
        <v>92</v>
      </c>
      <c r="E173">
        <v>0</v>
      </c>
      <c r="F173">
        <v>0</v>
      </c>
    </row>
    <row r="174" spans="1:6" x14ac:dyDescent="0.2">
      <c r="A174">
        <v>785718</v>
      </c>
      <c r="B174" t="s">
        <v>152</v>
      </c>
      <c r="C174" t="s">
        <v>82</v>
      </c>
      <c r="D174" t="s">
        <v>93</v>
      </c>
      <c r="E174">
        <v>0</v>
      </c>
      <c r="F174">
        <v>0</v>
      </c>
    </row>
    <row r="175" spans="1:6" x14ac:dyDescent="0.2">
      <c r="A175">
        <v>785718</v>
      </c>
      <c r="B175" t="s">
        <v>152</v>
      </c>
      <c r="C175" t="s">
        <v>82</v>
      </c>
      <c r="D175" t="s">
        <v>94</v>
      </c>
      <c r="E175">
        <v>0</v>
      </c>
      <c r="F175">
        <v>0</v>
      </c>
    </row>
    <row r="176" spans="1:6" x14ac:dyDescent="0.2">
      <c r="A176">
        <v>785718</v>
      </c>
      <c r="B176" t="s">
        <v>152</v>
      </c>
      <c r="C176" t="s">
        <v>82</v>
      </c>
      <c r="D176" t="s">
        <v>95</v>
      </c>
      <c r="E176">
        <v>0</v>
      </c>
      <c r="F176">
        <v>0</v>
      </c>
    </row>
    <row r="177" spans="1:6" x14ac:dyDescent="0.2">
      <c r="A177">
        <v>785718</v>
      </c>
      <c r="B177" t="s">
        <v>152</v>
      </c>
      <c r="C177" t="s">
        <v>82</v>
      </c>
      <c r="D177" t="s">
        <v>96</v>
      </c>
      <c r="E177">
        <v>0</v>
      </c>
      <c r="F177">
        <v>0</v>
      </c>
    </row>
    <row r="178" spans="1:6" x14ac:dyDescent="0.2">
      <c r="A178">
        <v>785718</v>
      </c>
      <c r="B178" t="s">
        <v>152</v>
      </c>
      <c r="C178" t="s">
        <v>82</v>
      </c>
      <c r="D178" t="s">
        <v>97</v>
      </c>
      <c r="E178">
        <v>0</v>
      </c>
      <c r="F178">
        <v>0</v>
      </c>
    </row>
    <row r="179" spans="1:6" x14ac:dyDescent="0.2">
      <c r="A179">
        <v>785718</v>
      </c>
      <c r="B179" t="s">
        <v>152</v>
      </c>
      <c r="C179" t="s">
        <v>82</v>
      </c>
      <c r="D179" t="s">
        <v>98</v>
      </c>
      <c r="E179">
        <v>0</v>
      </c>
      <c r="F179">
        <v>0</v>
      </c>
    </row>
    <row r="180" spans="1:6" x14ac:dyDescent="0.2">
      <c r="A180">
        <v>785718</v>
      </c>
      <c r="B180" t="s">
        <v>152</v>
      </c>
      <c r="C180" t="s">
        <v>82</v>
      </c>
      <c r="D180" t="s">
        <v>99</v>
      </c>
      <c r="E180">
        <v>0</v>
      </c>
      <c r="F180">
        <v>0</v>
      </c>
    </row>
    <row r="181" spans="1:6" x14ac:dyDescent="0.2">
      <c r="A181">
        <v>785718</v>
      </c>
      <c r="B181" t="s">
        <v>152</v>
      </c>
      <c r="C181" t="s">
        <v>82</v>
      </c>
      <c r="D181" t="s">
        <v>100</v>
      </c>
      <c r="E181">
        <v>0</v>
      </c>
      <c r="F181">
        <v>0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"/>
  <sheetViews>
    <sheetView workbookViewId="0">
      <selection activeCell="B17" sqref="B17"/>
    </sheetView>
  </sheetViews>
  <sheetFormatPr baseColWidth="10" defaultColWidth="9.1640625" defaultRowHeight="15" x14ac:dyDescent="0.2"/>
  <cols>
    <col min="1" max="1" width="9.1640625" customWidth="1"/>
    <col min="2" max="2" width="54.83203125" customWidth="1"/>
    <col min="3" max="3" width="10" customWidth="1"/>
    <col min="4" max="4" width="10.1640625" customWidth="1"/>
    <col min="5" max="5" width="11" customWidth="1"/>
    <col min="6" max="6" width="9.1640625" customWidth="1"/>
    <col min="7" max="7" width="12.6640625" customWidth="1"/>
    <col min="8" max="8" width="9.1640625" customWidth="1"/>
    <col min="9" max="9" width="12" customWidth="1"/>
    <col min="10" max="10" width="22.83203125" customWidth="1"/>
    <col min="11" max="11" width="14.33203125" customWidth="1"/>
    <col min="12" max="12" width="25.1640625" customWidth="1"/>
    <col min="13" max="13" width="9.1640625" customWidth="1"/>
  </cols>
  <sheetData>
    <row r="1" spans="1:16" x14ac:dyDescent="0.2">
      <c r="A1" t="s">
        <v>101</v>
      </c>
      <c r="B1" t="s">
        <v>102</v>
      </c>
      <c r="C1" t="s">
        <v>103</v>
      </c>
      <c r="D1" t="s">
        <v>104</v>
      </c>
      <c r="E1" t="s">
        <v>105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</row>
    <row r="2" spans="1:16" x14ac:dyDescent="0.2">
      <c r="A2">
        <v>781514</v>
      </c>
      <c r="B2" t="s">
        <v>150</v>
      </c>
      <c r="C2">
        <v>1813337</v>
      </c>
      <c r="D2">
        <v>1016163</v>
      </c>
      <c r="E2">
        <v>27</v>
      </c>
      <c r="F2">
        <v>26179</v>
      </c>
      <c r="G2">
        <v>7351</v>
      </c>
      <c r="H2">
        <v>1070873</v>
      </c>
      <c r="I2">
        <v>342889</v>
      </c>
      <c r="J2">
        <v>0</v>
      </c>
      <c r="K2">
        <v>0</v>
      </c>
      <c r="L2">
        <v>99832</v>
      </c>
      <c r="M2">
        <v>62389</v>
      </c>
      <c r="N2">
        <v>864</v>
      </c>
      <c r="O2">
        <v>864</v>
      </c>
      <c r="P2">
        <v>17</v>
      </c>
    </row>
    <row r="3" spans="1:16" x14ac:dyDescent="0.2">
      <c r="A3">
        <v>781514</v>
      </c>
      <c r="B3" t="s">
        <v>154</v>
      </c>
      <c r="C3">
        <v>317587</v>
      </c>
      <c r="D3">
        <v>146455</v>
      </c>
      <c r="E3">
        <v>69</v>
      </c>
      <c r="F3">
        <v>8153</v>
      </c>
      <c r="G3">
        <v>11</v>
      </c>
      <c r="H3">
        <v>125729</v>
      </c>
      <c r="I3">
        <v>36506</v>
      </c>
      <c r="J3">
        <v>0</v>
      </c>
      <c r="K3">
        <v>0</v>
      </c>
      <c r="L3">
        <v>86260</v>
      </c>
      <c r="M3">
        <v>66737</v>
      </c>
      <c r="N3">
        <v>2171</v>
      </c>
      <c r="O3">
        <v>2171</v>
      </c>
      <c r="P3">
        <v>39</v>
      </c>
    </row>
    <row r="4" spans="1:16" x14ac:dyDescent="0.2">
      <c r="A4">
        <v>781514</v>
      </c>
      <c r="B4" t="s">
        <v>149</v>
      </c>
      <c r="C4">
        <v>1546090</v>
      </c>
      <c r="D4">
        <v>1210773</v>
      </c>
      <c r="E4">
        <v>6</v>
      </c>
      <c r="F4">
        <v>368492</v>
      </c>
      <c r="G4">
        <v>64</v>
      </c>
      <c r="H4">
        <v>682868</v>
      </c>
      <c r="I4">
        <v>139815</v>
      </c>
      <c r="J4">
        <v>0</v>
      </c>
      <c r="K4">
        <v>0</v>
      </c>
      <c r="L4">
        <v>88104</v>
      </c>
      <c r="M4">
        <v>71174</v>
      </c>
      <c r="N4">
        <v>5122</v>
      </c>
      <c r="O4">
        <v>5123</v>
      </c>
      <c r="P4">
        <v>250</v>
      </c>
    </row>
    <row r="5" spans="1:16" x14ac:dyDescent="0.2">
      <c r="A5">
        <v>781514</v>
      </c>
      <c r="B5" t="s">
        <v>153</v>
      </c>
      <c r="C5">
        <v>420035</v>
      </c>
      <c r="D5">
        <v>301977</v>
      </c>
      <c r="E5">
        <v>6</v>
      </c>
      <c r="F5">
        <v>3910</v>
      </c>
      <c r="G5">
        <v>12</v>
      </c>
      <c r="H5">
        <v>319807</v>
      </c>
      <c r="I5">
        <v>55113</v>
      </c>
      <c r="J5">
        <v>0</v>
      </c>
      <c r="K5">
        <v>0</v>
      </c>
      <c r="L5">
        <v>24118</v>
      </c>
      <c r="M5">
        <v>23441</v>
      </c>
      <c r="N5">
        <v>4134</v>
      </c>
      <c r="O5">
        <v>4139</v>
      </c>
      <c r="P5">
        <v>240</v>
      </c>
    </row>
    <row r="6" spans="1:16" x14ac:dyDescent="0.2">
      <c r="A6">
        <v>781514</v>
      </c>
      <c r="B6" t="s">
        <v>155</v>
      </c>
      <c r="C6">
        <v>1321467</v>
      </c>
      <c r="D6">
        <v>679524</v>
      </c>
      <c r="E6">
        <v>15</v>
      </c>
      <c r="F6">
        <v>19958</v>
      </c>
      <c r="G6">
        <v>2304</v>
      </c>
      <c r="H6">
        <v>714252</v>
      </c>
      <c r="I6">
        <v>505023</v>
      </c>
      <c r="J6">
        <v>0</v>
      </c>
      <c r="K6">
        <v>0</v>
      </c>
      <c r="L6">
        <v>43411</v>
      </c>
      <c r="M6">
        <v>27059</v>
      </c>
      <c r="N6">
        <v>5484</v>
      </c>
      <c r="O6">
        <v>5489</v>
      </c>
      <c r="P6">
        <v>218</v>
      </c>
    </row>
    <row r="7" spans="1:16" x14ac:dyDescent="0.2">
      <c r="A7">
        <v>785718</v>
      </c>
      <c r="B7" t="s">
        <v>186</v>
      </c>
      <c r="C7">
        <v>47053</v>
      </c>
      <c r="D7">
        <v>47009</v>
      </c>
      <c r="E7">
        <v>951</v>
      </c>
      <c r="F7">
        <v>46089</v>
      </c>
      <c r="G7">
        <v>16</v>
      </c>
      <c r="H7">
        <v>1896</v>
      </c>
      <c r="I7">
        <v>1763</v>
      </c>
      <c r="J7">
        <v>0</v>
      </c>
      <c r="K7">
        <v>0</v>
      </c>
      <c r="L7">
        <v>31121</v>
      </c>
      <c r="M7">
        <v>1005</v>
      </c>
      <c r="N7">
        <v>0</v>
      </c>
      <c r="O7">
        <v>0</v>
      </c>
      <c r="P7">
        <v>0</v>
      </c>
    </row>
    <row r="8" spans="1:16" x14ac:dyDescent="0.2">
      <c r="A8">
        <v>785718</v>
      </c>
      <c r="B8" t="s">
        <v>148</v>
      </c>
      <c r="C8">
        <v>661534</v>
      </c>
      <c r="D8">
        <v>660556</v>
      </c>
      <c r="E8">
        <v>25620</v>
      </c>
      <c r="F8">
        <v>635873</v>
      </c>
      <c r="G8">
        <v>267</v>
      </c>
      <c r="H8">
        <v>661534</v>
      </c>
      <c r="I8">
        <v>575712</v>
      </c>
      <c r="J8">
        <v>661528</v>
      </c>
      <c r="K8">
        <v>661528</v>
      </c>
      <c r="L8">
        <v>445819</v>
      </c>
      <c r="M8">
        <v>445819</v>
      </c>
      <c r="N8">
        <v>21</v>
      </c>
      <c r="O8">
        <v>748</v>
      </c>
      <c r="P8">
        <v>727</v>
      </c>
    </row>
    <row r="9" spans="1:16" x14ac:dyDescent="0.2">
      <c r="A9">
        <v>785718</v>
      </c>
      <c r="B9" t="s">
        <v>151</v>
      </c>
      <c r="C9">
        <v>667708</v>
      </c>
      <c r="D9">
        <v>666130</v>
      </c>
      <c r="E9">
        <v>9706</v>
      </c>
      <c r="F9">
        <v>657982</v>
      </c>
      <c r="G9">
        <v>79</v>
      </c>
      <c r="H9">
        <v>667678</v>
      </c>
      <c r="I9">
        <v>556158</v>
      </c>
      <c r="J9">
        <v>667676</v>
      </c>
      <c r="K9">
        <v>667676</v>
      </c>
      <c r="L9">
        <v>468236</v>
      </c>
      <c r="M9">
        <v>468236</v>
      </c>
      <c r="N9">
        <v>6</v>
      </c>
      <c r="O9">
        <v>492</v>
      </c>
      <c r="P9">
        <v>486</v>
      </c>
    </row>
    <row r="10" spans="1:16" x14ac:dyDescent="0.2">
      <c r="A10">
        <v>785718</v>
      </c>
      <c r="B10" t="s">
        <v>152</v>
      </c>
      <c r="C10">
        <v>329782</v>
      </c>
      <c r="D10">
        <v>329483</v>
      </c>
      <c r="E10">
        <v>11097</v>
      </c>
      <c r="F10">
        <v>318639</v>
      </c>
      <c r="G10">
        <v>138</v>
      </c>
      <c r="H10">
        <v>329782</v>
      </c>
      <c r="I10">
        <v>284804</v>
      </c>
      <c r="J10">
        <v>329782</v>
      </c>
      <c r="K10">
        <v>329782</v>
      </c>
      <c r="L10">
        <v>219848</v>
      </c>
      <c r="M10">
        <v>219848</v>
      </c>
      <c r="N10">
        <v>0</v>
      </c>
      <c r="O10">
        <v>372</v>
      </c>
      <c r="P10">
        <v>372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workbookViewId="0">
      <selection activeCell="B4" sqref="B4:B5"/>
    </sheetView>
  </sheetViews>
  <sheetFormatPr baseColWidth="10" defaultColWidth="8.83203125" defaultRowHeight="15" x14ac:dyDescent="0.2"/>
  <cols>
    <col min="2" max="2" width="40.1640625" customWidth="1"/>
    <col min="3" max="3" width="38.83203125" customWidth="1"/>
    <col min="4" max="5" width="14.5" customWidth="1"/>
    <col min="6" max="6" width="15.5" customWidth="1"/>
    <col min="7" max="7" width="14.6640625" customWidth="1"/>
    <col min="8" max="8" width="16" customWidth="1"/>
    <col min="9" max="9" width="17" customWidth="1"/>
    <col min="10" max="10" width="16.1640625" customWidth="1"/>
    <col min="11" max="11" width="15.33203125" customWidth="1"/>
    <col min="12" max="12" width="16.33203125" customWidth="1"/>
    <col min="13" max="13" width="15.5" customWidth="1"/>
  </cols>
  <sheetData>
    <row r="1" spans="1:14" x14ac:dyDescent="0.2">
      <c r="A1" s="27" t="s">
        <v>101</v>
      </c>
      <c r="B1" s="27" t="s">
        <v>117</v>
      </c>
      <c r="C1" s="27" t="s">
        <v>102</v>
      </c>
      <c r="D1" s="27" t="s">
        <v>118</v>
      </c>
      <c r="E1" s="27" t="s">
        <v>119</v>
      </c>
      <c r="F1" s="27" t="s">
        <v>120</v>
      </c>
      <c r="G1" s="27" t="s">
        <v>121</v>
      </c>
      <c r="H1" s="27" t="s">
        <v>122</v>
      </c>
      <c r="I1" s="27" t="s">
        <v>123</v>
      </c>
      <c r="J1" s="27" t="s">
        <v>124</v>
      </c>
      <c r="K1" s="27" t="s">
        <v>125</v>
      </c>
      <c r="L1" s="27" t="s">
        <v>126</v>
      </c>
      <c r="M1" s="27" t="s">
        <v>127</v>
      </c>
      <c r="N1" s="28" t="s">
        <v>128</v>
      </c>
    </row>
    <row r="2" spans="1:14" x14ac:dyDescent="0.2">
      <c r="A2">
        <v>781514</v>
      </c>
      <c r="B2" t="s">
        <v>147</v>
      </c>
      <c r="C2" t="s">
        <v>149</v>
      </c>
      <c r="D2" t="s">
        <v>82</v>
      </c>
      <c r="E2">
        <v>6</v>
      </c>
      <c r="F2">
        <v>0</v>
      </c>
      <c r="G2">
        <v>8</v>
      </c>
      <c r="H2">
        <v>6</v>
      </c>
      <c r="I2">
        <v>0</v>
      </c>
      <c r="J2">
        <v>8</v>
      </c>
      <c r="K2">
        <v>1</v>
      </c>
      <c r="L2">
        <v>0</v>
      </c>
      <c r="M2">
        <v>1</v>
      </c>
      <c r="N2">
        <v>1</v>
      </c>
    </row>
    <row r="3" spans="1:14" x14ac:dyDescent="0.2">
      <c r="A3">
        <v>781514</v>
      </c>
      <c r="B3" t="s">
        <v>147</v>
      </c>
      <c r="C3" t="s">
        <v>150</v>
      </c>
      <c r="D3" t="s">
        <v>61</v>
      </c>
      <c r="E3">
        <v>117</v>
      </c>
      <c r="F3">
        <v>117</v>
      </c>
      <c r="G3">
        <v>858</v>
      </c>
      <c r="H3">
        <v>117</v>
      </c>
      <c r="I3">
        <v>117</v>
      </c>
      <c r="J3">
        <v>858</v>
      </c>
      <c r="K3">
        <v>7</v>
      </c>
      <c r="L3">
        <v>7</v>
      </c>
      <c r="M3">
        <v>17</v>
      </c>
      <c r="N3">
        <v>1</v>
      </c>
    </row>
    <row r="4" spans="1:14" x14ac:dyDescent="0.2">
      <c r="A4">
        <v>785718</v>
      </c>
      <c r="B4" t="s">
        <v>146</v>
      </c>
      <c r="C4" t="s">
        <v>151</v>
      </c>
      <c r="D4" t="s">
        <v>82</v>
      </c>
      <c r="E4">
        <v>0</v>
      </c>
      <c r="F4">
        <v>0</v>
      </c>
      <c r="G4">
        <v>0</v>
      </c>
      <c r="H4">
        <v>1</v>
      </c>
      <c r="I4">
        <v>0</v>
      </c>
      <c r="J4">
        <v>1</v>
      </c>
      <c r="K4">
        <v>1</v>
      </c>
      <c r="L4">
        <v>0</v>
      </c>
      <c r="M4">
        <v>1</v>
      </c>
      <c r="N4">
        <v>1</v>
      </c>
    </row>
    <row r="5" spans="1:14" x14ac:dyDescent="0.2">
      <c r="A5">
        <v>785718</v>
      </c>
      <c r="B5" t="s">
        <v>146</v>
      </c>
      <c r="C5" t="s">
        <v>152</v>
      </c>
      <c r="D5" t="s">
        <v>82</v>
      </c>
      <c r="E5">
        <v>0</v>
      </c>
      <c r="F5">
        <v>0</v>
      </c>
      <c r="G5">
        <v>0</v>
      </c>
      <c r="H5">
        <v>1</v>
      </c>
      <c r="I5">
        <v>0</v>
      </c>
      <c r="J5">
        <v>2</v>
      </c>
      <c r="K5">
        <v>1</v>
      </c>
      <c r="L5">
        <v>0</v>
      </c>
      <c r="M5">
        <v>2</v>
      </c>
      <c r="N5">
        <v>1</v>
      </c>
    </row>
    <row r="6" spans="1:14" x14ac:dyDescent="0.2">
      <c r="A6">
        <v>781514</v>
      </c>
      <c r="B6" t="s">
        <v>147</v>
      </c>
      <c r="C6" t="s">
        <v>153</v>
      </c>
      <c r="D6" t="s">
        <v>82</v>
      </c>
      <c r="E6">
        <v>4</v>
      </c>
      <c r="F6">
        <v>0</v>
      </c>
      <c r="G6">
        <v>5</v>
      </c>
      <c r="H6">
        <v>4</v>
      </c>
      <c r="I6">
        <v>0</v>
      </c>
      <c r="J6">
        <v>5</v>
      </c>
      <c r="K6">
        <v>0</v>
      </c>
      <c r="L6">
        <v>0</v>
      </c>
      <c r="M6">
        <v>0</v>
      </c>
      <c r="N6">
        <v>1</v>
      </c>
    </row>
    <row r="7" spans="1:14" x14ac:dyDescent="0.2">
      <c r="A7">
        <v>785718</v>
      </c>
      <c r="B7" t="s">
        <v>146</v>
      </c>
      <c r="C7" t="s">
        <v>151</v>
      </c>
      <c r="D7" t="s">
        <v>61</v>
      </c>
      <c r="E7">
        <v>2</v>
      </c>
      <c r="F7">
        <v>2</v>
      </c>
      <c r="G7">
        <v>6</v>
      </c>
      <c r="H7">
        <v>150</v>
      </c>
      <c r="I7">
        <v>150</v>
      </c>
      <c r="J7">
        <v>491</v>
      </c>
      <c r="K7">
        <v>148</v>
      </c>
      <c r="L7">
        <v>148</v>
      </c>
      <c r="M7">
        <v>485</v>
      </c>
      <c r="N7">
        <v>1</v>
      </c>
    </row>
    <row r="8" spans="1:14" x14ac:dyDescent="0.2">
      <c r="A8">
        <v>781514</v>
      </c>
      <c r="B8" t="s">
        <v>147</v>
      </c>
      <c r="C8" t="s">
        <v>154</v>
      </c>
      <c r="D8" t="s">
        <v>82</v>
      </c>
      <c r="E8">
        <v>2</v>
      </c>
      <c r="F8">
        <v>0</v>
      </c>
      <c r="G8">
        <v>4</v>
      </c>
      <c r="H8">
        <v>2</v>
      </c>
      <c r="I8">
        <v>0</v>
      </c>
      <c r="J8">
        <v>4</v>
      </c>
      <c r="K8">
        <v>0</v>
      </c>
      <c r="L8">
        <v>0</v>
      </c>
      <c r="M8">
        <v>0</v>
      </c>
      <c r="N8">
        <v>1</v>
      </c>
    </row>
    <row r="9" spans="1:14" x14ac:dyDescent="0.2">
      <c r="A9">
        <v>781514</v>
      </c>
      <c r="B9" t="s">
        <v>147</v>
      </c>
      <c r="C9" t="s">
        <v>149</v>
      </c>
      <c r="D9" t="s">
        <v>61</v>
      </c>
      <c r="E9">
        <v>509</v>
      </c>
      <c r="F9">
        <v>509</v>
      </c>
      <c r="G9">
        <v>5114</v>
      </c>
      <c r="H9">
        <v>509</v>
      </c>
      <c r="I9">
        <v>509</v>
      </c>
      <c r="J9">
        <v>5115</v>
      </c>
      <c r="K9">
        <v>22</v>
      </c>
      <c r="L9">
        <v>22</v>
      </c>
      <c r="M9">
        <v>249</v>
      </c>
      <c r="N9">
        <v>1</v>
      </c>
    </row>
    <row r="10" spans="1:14" x14ac:dyDescent="0.2">
      <c r="A10">
        <v>781514</v>
      </c>
      <c r="B10" t="s">
        <v>147</v>
      </c>
      <c r="C10" t="s">
        <v>154</v>
      </c>
      <c r="D10" t="s">
        <v>61</v>
      </c>
      <c r="E10">
        <v>241</v>
      </c>
      <c r="F10">
        <v>241</v>
      </c>
      <c r="G10">
        <v>2167</v>
      </c>
      <c r="H10">
        <v>241</v>
      </c>
      <c r="I10">
        <v>241</v>
      </c>
      <c r="J10">
        <v>2167</v>
      </c>
      <c r="K10">
        <v>10</v>
      </c>
      <c r="L10">
        <v>10</v>
      </c>
      <c r="M10">
        <v>39</v>
      </c>
      <c r="N10">
        <v>1</v>
      </c>
    </row>
    <row r="11" spans="1:14" x14ac:dyDescent="0.2">
      <c r="A11">
        <v>785718</v>
      </c>
      <c r="B11" t="s">
        <v>146</v>
      </c>
      <c r="C11" t="s">
        <v>148</v>
      </c>
      <c r="D11" t="s">
        <v>82</v>
      </c>
      <c r="E11">
        <v>0</v>
      </c>
      <c r="F11">
        <v>0</v>
      </c>
      <c r="G11">
        <v>0</v>
      </c>
      <c r="H11">
        <v>3</v>
      </c>
      <c r="I11">
        <v>0</v>
      </c>
      <c r="J11">
        <v>4</v>
      </c>
      <c r="K11">
        <v>3</v>
      </c>
      <c r="L11">
        <v>0</v>
      </c>
      <c r="M11">
        <v>4</v>
      </c>
      <c r="N11">
        <v>1</v>
      </c>
    </row>
    <row r="12" spans="1:14" x14ac:dyDescent="0.2">
      <c r="A12">
        <v>781514</v>
      </c>
      <c r="B12" t="s">
        <v>147</v>
      </c>
      <c r="C12" t="s">
        <v>155</v>
      </c>
      <c r="D12" t="s">
        <v>82</v>
      </c>
      <c r="E12">
        <v>7</v>
      </c>
      <c r="F12">
        <v>0</v>
      </c>
      <c r="G12">
        <v>7</v>
      </c>
      <c r="H12">
        <v>7</v>
      </c>
      <c r="I12">
        <v>0</v>
      </c>
      <c r="J12">
        <v>7</v>
      </c>
      <c r="K12">
        <v>1</v>
      </c>
      <c r="L12">
        <v>0</v>
      </c>
      <c r="M12">
        <v>1</v>
      </c>
      <c r="N12">
        <v>1</v>
      </c>
    </row>
    <row r="13" spans="1:14" x14ac:dyDescent="0.2">
      <c r="A13">
        <v>785718</v>
      </c>
      <c r="B13" t="s">
        <v>146</v>
      </c>
      <c r="C13" t="s">
        <v>148</v>
      </c>
      <c r="D13" t="s">
        <v>61</v>
      </c>
      <c r="E13">
        <v>5</v>
      </c>
      <c r="F13">
        <v>5</v>
      </c>
      <c r="G13">
        <v>21</v>
      </c>
      <c r="H13">
        <v>186</v>
      </c>
      <c r="I13">
        <v>186</v>
      </c>
      <c r="J13">
        <v>744</v>
      </c>
      <c r="K13">
        <v>181</v>
      </c>
      <c r="L13">
        <v>181</v>
      </c>
      <c r="M13">
        <v>723</v>
      </c>
      <c r="N13">
        <v>1</v>
      </c>
    </row>
    <row r="14" spans="1:14" x14ac:dyDescent="0.2">
      <c r="A14">
        <v>781514</v>
      </c>
      <c r="B14" t="s">
        <v>147</v>
      </c>
      <c r="C14" t="s">
        <v>153</v>
      </c>
      <c r="D14" t="s">
        <v>61</v>
      </c>
      <c r="E14">
        <v>481</v>
      </c>
      <c r="F14">
        <v>481</v>
      </c>
      <c r="G14">
        <v>4129</v>
      </c>
      <c r="H14">
        <v>482</v>
      </c>
      <c r="I14">
        <v>482</v>
      </c>
      <c r="J14">
        <v>4134</v>
      </c>
      <c r="K14">
        <v>35</v>
      </c>
      <c r="L14">
        <v>35</v>
      </c>
      <c r="M14">
        <v>240</v>
      </c>
      <c r="N14">
        <v>1</v>
      </c>
    </row>
    <row r="15" spans="1:14" x14ac:dyDescent="0.2">
      <c r="A15">
        <v>785718</v>
      </c>
      <c r="B15" t="s">
        <v>146</v>
      </c>
      <c r="C15" t="s">
        <v>152</v>
      </c>
      <c r="D15" t="s">
        <v>61</v>
      </c>
      <c r="E15">
        <v>0</v>
      </c>
      <c r="F15">
        <v>0</v>
      </c>
      <c r="G15">
        <v>0</v>
      </c>
      <c r="H15">
        <v>84</v>
      </c>
      <c r="I15">
        <v>84</v>
      </c>
      <c r="J15">
        <v>370</v>
      </c>
      <c r="K15">
        <v>84</v>
      </c>
      <c r="L15">
        <v>84</v>
      </c>
      <c r="M15">
        <v>370</v>
      </c>
      <c r="N15">
        <v>1</v>
      </c>
    </row>
    <row r="16" spans="1:14" x14ac:dyDescent="0.2">
      <c r="A16">
        <v>781514</v>
      </c>
      <c r="B16" t="s">
        <v>147</v>
      </c>
      <c r="C16" t="s">
        <v>155</v>
      </c>
      <c r="D16" t="s">
        <v>61</v>
      </c>
      <c r="E16">
        <v>713</v>
      </c>
      <c r="F16">
        <v>713</v>
      </c>
      <c r="G16">
        <v>5477</v>
      </c>
      <c r="H16">
        <v>715</v>
      </c>
      <c r="I16">
        <v>715</v>
      </c>
      <c r="J16">
        <v>5482</v>
      </c>
      <c r="K16">
        <v>33</v>
      </c>
      <c r="L16">
        <v>33</v>
      </c>
      <c r="M16">
        <v>217</v>
      </c>
      <c r="N16">
        <v>1</v>
      </c>
    </row>
    <row r="17" spans="1:14" x14ac:dyDescent="0.2">
      <c r="A17">
        <v>781514</v>
      </c>
      <c r="B17" t="s">
        <v>147</v>
      </c>
      <c r="C17" t="s">
        <v>150</v>
      </c>
      <c r="D17" t="s">
        <v>82</v>
      </c>
      <c r="E17">
        <v>5</v>
      </c>
      <c r="F17">
        <v>0</v>
      </c>
      <c r="G17">
        <v>6</v>
      </c>
      <c r="H17">
        <v>5</v>
      </c>
      <c r="I17">
        <v>0</v>
      </c>
      <c r="J17">
        <v>6</v>
      </c>
      <c r="K17">
        <v>0</v>
      </c>
      <c r="L17">
        <v>0</v>
      </c>
      <c r="M17">
        <v>0</v>
      </c>
      <c r="N17">
        <v>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7"/>
  <sheetViews>
    <sheetView workbookViewId="0">
      <selection activeCell="C94" sqref="C94"/>
    </sheetView>
  </sheetViews>
  <sheetFormatPr baseColWidth="10" defaultColWidth="8.83203125" defaultRowHeight="15" x14ac:dyDescent="0.2"/>
  <cols>
    <col min="2" max="2" width="31.5" bestFit="1" customWidth="1"/>
    <col min="3" max="3" width="35.33203125" customWidth="1"/>
    <col min="4" max="4" width="10" customWidth="1"/>
    <col min="5" max="5" width="10.1640625" customWidth="1"/>
    <col min="6" max="6" width="11" customWidth="1"/>
    <col min="8" max="8" width="12.6640625" customWidth="1"/>
    <col min="10" max="10" width="12" customWidth="1"/>
    <col min="11" max="11" width="22.83203125" customWidth="1"/>
    <col min="12" max="12" width="14.33203125" customWidth="1"/>
    <col min="13" max="13" width="25.1640625" customWidth="1"/>
  </cols>
  <sheetData>
    <row r="1" spans="1:13" x14ac:dyDescent="0.2">
      <c r="A1" t="s">
        <v>101</v>
      </c>
      <c r="B1" t="s">
        <v>117</v>
      </c>
      <c r="C1" t="s">
        <v>102</v>
      </c>
      <c r="D1" t="s">
        <v>129</v>
      </c>
      <c r="E1" t="s">
        <v>130</v>
      </c>
      <c r="F1" t="s">
        <v>40</v>
      </c>
      <c r="G1" t="s">
        <v>131</v>
      </c>
      <c r="H1" t="s">
        <v>132</v>
      </c>
      <c r="I1" t="s">
        <v>109</v>
      </c>
      <c r="J1" t="s">
        <v>133</v>
      </c>
      <c r="K1" t="s">
        <v>134</v>
      </c>
      <c r="L1" t="s">
        <v>135</v>
      </c>
      <c r="M1" t="s">
        <v>136</v>
      </c>
    </row>
    <row r="2" spans="1:13" x14ac:dyDescent="0.2">
      <c r="A2">
        <v>781514</v>
      </c>
      <c r="B2" t="s">
        <v>147</v>
      </c>
      <c r="C2" t="s">
        <v>150</v>
      </c>
      <c r="D2" t="s">
        <v>137</v>
      </c>
      <c r="E2" t="s">
        <v>137</v>
      </c>
      <c r="F2" t="s">
        <v>137</v>
      </c>
      <c r="G2">
        <v>789662</v>
      </c>
      <c r="H2">
        <v>400470</v>
      </c>
      <c r="I2">
        <v>147676</v>
      </c>
      <c r="J2">
        <v>0</v>
      </c>
      <c r="K2">
        <v>0</v>
      </c>
      <c r="L2">
        <v>40564</v>
      </c>
      <c r="M2">
        <v>17254</v>
      </c>
    </row>
    <row r="3" spans="1:13" x14ac:dyDescent="0.2">
      <c r="A3">
        <v>781514</v>
      </c>
      <c r="B3" t="s">
        <v>147</v>
      </c>
      <c r="C3" t="s">
        <v>150</v>
      </c>
      <c r="D3" t="s">
        <v>138</v>
      </c>
      <c r="E3" t="s">
        <v>141</v>
      </c>
      <c r="F3" t="s">
        <v>25</v>
      </c>
      <c r="G3">
        <v>6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">
      <c r="A4">
        <v>781514</v>
      </c>
      <c r="B4" t="s">
        <v>147</v>
      </c>
      <c r="C4" t="s">
        <v>150</v>
      </c>
      <c r="D4" t="s">
        <v>138</v>
      </c>
      <c r="E4" t="s">
        <v>141</v>
      </c>
      <c r="F4" t="s">
        <v>140</v>
      </c>
      <c r="G4">
        <v>771281</v>
      </c>
      <c r="H4">
        <v>642328</v>
      </c>
      <c r="I4">
        <v>184041</v>
      </c>
      <c r="J4">
        <v>0</v>
      </c>
      <c r="K4">
        <v>0</v>
      </c>
      <c r="L4">
        <v>53448</v>
      </c>
      <c r="M4">
        <v>43981</v>
      </c>
    </row>
    <row r="5" spans="1:13" x14ac:dyDescent="0.2">
      <c r="A5">
        <v>781514</v>
      </c>
      <c r="B5" t="s">
        <v>147</v>
      </c>
      <c r="C5" t="s">
        <v>150</v>
      </c>
      <c r="D5" t="s">
        <v>138</v>
      </c>
      <c r="E5" t="s">
        <v>141</v>
      </c>
      <c r="F5" t="s">
        <v>26</v>
      </c>
      <c r="G5">
        <v>19832</v>
      </c>
      <c r="H5">
        <v>18345</v>
      </c>
      <c r="I5">
        <v>7163</v>
      </c>
      <c r="J5">
        <v>0</v>
      </c>
      <c r="K5">
        <v>0</v>
      </c>
      <c r="L5">
        <v>938</v>
      </c>
      <c r="M5">
        <v>850</v>
      </c>
    </row>
    <row r="6" spans="1:13" x14ac:dyDescent="0.2">
      <c r="A6">
        <v>781514</v>
      </c>
      <c r="B6" t="s">
        <v>147</v>
      </c>
      <c r="C6" t="s">
        <v>150</v>
      </c>
      <c r="D6" t="s">
        <v>138</v>
      </c>
      <c r="E6" t="s">
        <v>142</v>
      </c>
      <c r="F6" t="s">
        <v>140</v>
      </c>
      <c r="G6">
        <v>193</v>
      </c>
      <c r="H6">
        <v>116</v>
      </c>
      <c r="I6">
        <v>36</v>
      </c>
      <c r="J6">
        <v>0</v>
      </c>
      <c r="K6">
        <v>0</v>
      </c>
      <c r="L6">
        <v>11</v>
      </c>
      <c r="M6">
        <v>10</v>
      </c>
    </row>
    <row r="7" spans="1:13" x14ac:dyDescent="0.2">
      <c r="A7">
        <v>781514</v>
      </c>
      <c r="B7" t="s">
        <v>147</v>
      </c>
      <c r="C7" t="s">
        <v>150</v>
      </c>
      <c r="D7" t="s">
        <v>138</v>
      </c>
      <c r="E7" t="s">
        <v>139</v>
      </c>
      <c r="F7" t="s">
        <v>140</v>
      </c>
      <c r="G7">
        <v>224666</v>
      </c>
      <c r="H7">
        <v>3152</v>
      </c>
      <c r="I7">
        <v>1098</v>
      </c>
      <c r="J7">
        <v>0</v>
      </c>
      <c r="K7">
        <v>0</v>
      </c>
      <c r="L7">
        <v>4675</v>
      </c>
      <c r="M7">
        <v>113</v>
      </c>
    </row>
    <row r="8" spans="1:13" x14ac:dyDescent="0.2">
      <c r="A8">
        <v>781514</v>
      </c>
      <c r="B8" t="s">
        <v>147</v>
      </c>
      <c r="C8" t="s">
        <v>150</v>
      </c>
      <c r="D8" t="s">
        <v>138</v>
      </c>
      <c r="E8" t="s">
        <v>139</v>
      </c>
      <c r="F8" t="s">
        <v>26</v>
      </c>
      <c r="G8">
        <v>185</v>
      </c>
      <c r="H8">
        <v>0</v>
      </c>
      <c r="I8">
        <v>0</v>
      </c>
      <c r="J8">
        <v>0</v>
      </c>
      <c r="K8">
        <v>0</v>
      </c>
      <c r="L8">
        <v>4</v>
      </c>
      <c r="M8">
        <v>0</v>
      </c>
    </row>
    <row r="9" spans="1:13" x14ac:dyDescent="0.2">
      <c r="A9">
        <v>781514</v>
      </c>
      <c r="B9" t="s">
        <v>147</v>
      </c>
      <c r="C9" t="s">
        <v>150</v>
      </c>
      <c r="D9" t="s">
        <v>143</v>
      </c>
      <c r="E9" t="s">
        <v>143</v>
      </c>
      <c r="F9" t="s">
        <v>25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">
      <c r="A10">
        <v>781514</v>
      </c>
      <c r="B10" t="s">
        <v>147</v>
      </c>
      <c r="C10" t="s">
        <v>150</v>
      </c>
      <c r="D10" t="s">
        <v>143</v>
      </c>
      <c r="E10" t="s">
        <v>143</v>
      </c>
      <c r="F10" t="s">
        <v>143</v>
      </c>
      <c r="G10">
        <v>160</v>
      </c>
      <c r="H10">
        <v>11</v>
      </c>
      <c r="I10">
        <v>9</v>
      </c>
      <c r="J10">
        <v>0</v>
      </c>
      <c r="K10">
        <v>0</v>
      </c>
      <c r="L10">
        <v>3</v>
      </c>
      <c r="M10">
        <v>0</v>
      </c>
    </row>
    <row r="11" spans="1:13" x14ac:dyDescent="0.2">
      <c r="A11">
        <v>781514</v>
      </c>
      <c r="B11" t="s">
        <v>147</v>
      </c>
      <c r="C11" t="s">
        <v>150</v>
      </c>
      <c r="D11" t="s">
        <v>144</v>
      </c>
      <c r="E11" t="s">
        <v>141</v>
      </c>
      <c r="F11" t="s">
        <v>25</v>
      </c>
      <c r="G11">
        <v>20</v>
      </c>
      <c r="H11">
        <v>10</v>
      </c>
      <c r="I11">
        <v>5</v>
      </c>
      <c r="J11">
        <v>0</v>
      </c>
      <c r="K11">
        <v>0</v>
      </c>
      <c r="L11">
        <v>0</v>
      </c>
      <c r="M11">
        <v>0</v>
      </c>
    </row>
    <row r="12" spans="1:13" x14ac:dyDescent="0.2">
      <c r="A12">
        <v>781514</v>
      </c>
      <c r="B12" t="s">
        <v>147</v>
      </c>
      <c r="C12" t="s">
        <v>150</v>
      </c>
      <c r="D12" t="s">
        <v>144</v>
      </c>
      <c r="E12" t="s">
        <v>141</v>
      </c>
      <c r="F12" t="s">
        <v>143</v>
      </c>
      <c r="G12">
        <v>118</v>
      </c>
      <c r="H12">
        <v>95</v>
      </c>
      <c r="I12">
        <v>36</v>
      </c>
      <c r="J12">
        <v>0</v>
      </c>
      <c r="K12">
        <v>0</v>
      </c>
      <c r="L12">
        <v>1</v>
      </c>
      <c r="M12">
        <v>1</v>
      </c>
    </row>
    <row r="13" spans="1:13" x14ac:dyDescent="0.2">
      <c r="A13">
        <v>781514</v>
      </c>
      <c r="B13" t="s">
        <v>147</v>
      </c>
      <c r="C13" t="s">
        <v>150</v>
      </c>
      <c r="D13" t="s">
        <v>144</v>
      </c>
      <c r="E13" t="s">
        <v>141</v>
      </c>
      <c r="F13" t="s">
        <v>26</v>
      </c>
      <c r="G13">
        <v>6162</v>
      </c>
      <c r="H13">
        <v>6064</v>
      </c>
      <c r="I13">
        <v>2779</v>
      </c>
      <c r="J13">
        <v>0</v>
      </c>
      <c r="K13">
        <v>0</v>
      </c>
      <c r="L13">
        <v>164</v>
      </c>
      <c r="M13">
        <v>162</v>
      </c>
    </row>
    <row r="14" spans="1:13" x14ac:dyDescent="0.2">
      <c r="A14">
        <v>781514</v>
      </c>
      <c r="B14" t="s">
        <v>147</v>
      </c>
      <c r="C14" t="s">
        <v>150</v>
      </c>
      <c r="D14" t="s">
        <v>144</v>
      </c>
      <c r="E14" t="s">
        <v>143</v>
      </c>
      <c r="F14" t="s">
        <v>143</v>
      </c>
      <c r="G14">
        <v>1051</v>
      </c>
      <c r="H14">
        <v>282</v>
      </c>
      <c r="I14">
        <v>116</v>
      </c>
      <c r="J14">
        <v>0</v>
      </c>
      <c r="K14">
        <v>0</v>
      </c>
      <c r="L14">
        <v>24</v>
      </c>
      <c r="M14">
        <v>18</v>
      </c>
    </row>
    <row r="15" spans="1:13" x14ac:dyDescent="0.2">
      <c r="A15">
        <v>781514</v>
      </c>
      <c r="B15" t="s">
        <v>147</v>
      </c>
      <c r="C15" t="s">
        <v>154</v>
      </c>
      <c r="D15" t="s">
        <v>137</v>
      </c>
      <c r="E15" t="s">
        <v>137</v>
      </c>
      <c r="F15" t="s">
        <v>137</v>
      </c>
      <c r="G15">
        <v>171062</v>
      </c>
      <c r="H15">
        <v>66477</v>
      </c>
      <c r="I15">
        <v>10367</v>
      </c>
      <c r="J15">
        <v>0</v>
      </c>
      <c r="K15">
        <v>0</v>
      </c>
      <c r="L15">
        <v>53306</v>
      </c>
      <c r="M15">
        <v>35396</v>
      </c>
    </row>
    <row r="16" spans="1:13" x14ac:dyDescent="0.2">
      <c r="A16">
        <v>781514</v>
      </c>
      <c r="B16" t="s">
        <v>147</v>
      </c>
      <c r="C16" t="s">
        <v>154</v>
      </c>
      <c r="D16" t="s">
        <v>137</v>
      </c>
      <c r="E16" t="s">
        <v>139</v>
      </c>
      <c r="F16" t="s">
        <v>137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">
      <c r="A17">
        <v>781514</v>
      </c>
      <c r="B17" t="s">
        <v>147</v>
      </c>
      <c r="C17" t="s">
        <v>154</v>
      </c>
      <c r="D17" t="s">
        <v>138</v>
      </c>
      <c r="E17" t="s">
        <v>141</v>
      </c>
      <c r="F17" t="s">
        <v>25</v>
      </c>
      <c r="G17">
        <v>14</v>
      </c>
      <c r="H17">
        <v>5</v>
      </c>
      <c r="I17">
        <v>3</v>
      </c>
      <c r="J17">
        <v>0</v>
      </c>
      <c r="K17">
        <v>0</v>
      </c>
      <c r="L17">
        <v>4</v>
      </c>
      <c r="M17">
        <v>4</v>
      </c>
    </row>
    <row r="18" spans="1:13" x14ac:dyDescent="0.2">
      <c r="A18">
        <v>781514</v>
      </c>
      <c r="B18" t="s">
        <v>147</v>
      </c>
      <c r="C18" t="s">
        <v>154</v>
      </c>
      <c r="D18" t="s">
        <v>138</v>
      </c>
      <c r="E18" t="s">
        <v>141</v>
      </c>
      <c r="F18" t="s">
        <v>140</v>
      </c>
      <c r="G18">
        <v>97194</v>
      </c>
      <c r="H18">
        <v>50702</v>
      </c>
      <c r="I18">
        <v>22440</v>
      </c>
      <c r="J18">
        <v>0</v>
      </c>
      <c r="K18">
        <v>0</v>
      </c>
      <c r="L18">
        <v>27243</v>
      </c>
      <c r="M18">
        <v>25799</v>
      </c>
    </row>
    <row r="19" spans="1:13" x14ac:dyDescent="0.2">
      <c r="A19">
        <v>781514</v>
      </c>
      <c r="B19" t="s">
        <v>147</v>
      </c>
      <c r="C19" t="s">
        <v>154</v>
      </c>
      <c r="D19" t="s">
        <v>138</v>
      </c>
      <c r="E19" t="s">
        <v>141</v>
      </c>
      <c r="F19" t="s">
        <v>26</v>
      </c>
      <c r="G19">
        <v>5088</v>
      </c>
      <c r="H19">
        <v>3904</v>
      </c>
      <c r="I19">
        <v>1622</v>
      </c>
      <c r="J19">
        <v>0</v>
      </c>
      <c r="K19">
        <v>0</v>
      </c>
      <c r="L19">
        <v>2631</v>
      </c>
      <c r="M19">
        <v>2629</v>
      </c>
    </row>
    <row r="20" spans="1:13" x14ac:dyDescent="0.2">
      <c r="A20">
        <v>781514</v>
      </c>
      <c r="B20" t="s">
        <v>147</v>
      </c>
      <c r="C20" t="s">
        <v>154</v>
      </c>
      <c r="D20" t="s">
        <v>138</v>
      </c>
      <c r="E20" t="s">
        <v>142</v>
      </c>
      <c r="F20" t="s">
        <v>25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2">
      <c r="A21">
        <v>781514</v>
      </c>
      <c r="B21" t="s">
        <v>147</v>
      </c>
      <c r="C21" t="s">
        <v>154</v>
      </c>
      <c r="D21" t="s">
        <v>138</v>
      </c>
      <c r="E21" t="s">
        <v>142</v>
      </c>
      <c r="F21" t="s">
        <v>140</v>
      </c>
      <c r="G21">
        <v>18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">
      <c r="A22">
        <v>781514</v>
      </c>
      <c r="B22" t="s">
        <v>147</v>
      </c>
      <c r="C22" t="s">
        <v>154</v>
      </c>
      <c r="D22" t="s">
        <v>138</v>
      </c>
      <c r="E22" t="s">
        <v>139</v>
      </c>
      <c r="F22" t="s">
        <v>140</v>
      </c>
      <c r="G22">
        <v>41077</v>
      </c>
      <c r="H22">
        <v>3512</v>
      </c>
      <c r="I22">
        <v>1494</v>
      </c>
      <c r="J22">
        <v>0</v>
      </c>
      <c r="K22">
        <v>0</v>
      </c>
      <c r="L22">
        <v>2345</v>
      </c>
      <c r="M22">
        <v>2179</v>
      </c>
    </row>
    <row r="23" spans="1:13" x14ac:dyDescent="0.2">
      <c r="A23">
        <v>781514</v>
      </c>
      <c r="B23" t="s">
        <v>147</v>
      </c>
      <c r="C23" t="s">
        <v>154</v>
      </c>
      <c r="D23" t="s">
        <v>138</v>
      </c>
      <c r="E23" t="s">
        <v>139</v>
      </c>
      <c r="F23" t="s">
        <v>26</v>
      </c>
      <c r="G23">
        <v>3063</v>
      </c>
      <c r="H23">
        <v>1121</v>
      </c>
      <c r="I23">
        <v>765</v>
      </c>
      <c r="J23">
        <v>0</v>
      </c>
      <c r="K23">
        <v>0</v>
      </c>
      <c r="L23">
        <v>731</v>
      </c>
      <c r="M23">
        <v>730</v>
      </c>
    </row>
    <row r="24" spans="1:13" x14ac:dyDescent="0.2">
      <c r="A24">
        <v>781514</v>
      </c>
      <c r="B24" t="s">
        <v>147</v>
      </c>
      <c r="C24" t="s">
        <v>154</v>
      </c>
      <c r="D24" t="s">
        <v>143</v>
      </c>
      <c r="E24" t="s">
        <v>143</v>
      </c>
      <c r="F24" t="s">
        <v>25</v>
      </c>
      <c r="G24">
        <v>54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2">
      <c r="A25">
        <v>781514</v>
      </c>
      <c r="B25" t="s">
        <v>147</v>
      </c>
      <c r="C25" t="s">
        <v>154</v>
      </c>
      <c r="D25" t="s">
        <v>143</v>
      </c>
      <c r="E25" t="s">
        <v>143</v>
      </c>
      <c r="F25" t="s">
        <v>143</v>
      </c>
      <c r="G25">
        <v>3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2">
      <c r="A26">
        <v>781514</v>
      </c>
      <c r="B26" t="s">
        <v>147</v>
      </c>
      <c r="C26" t="s">
        <v>154</v>
      </c>
      <c r="D26" t="s">
        <v>144</v>
      </c>
      <c r="E26" t="s">
        <v>141</v>
      </c>
      <c r="F26" t="s">
        <v>26</v>
      </c>
      <c r="G26">
        <v>2</v>
      </c>
      <c r="H26">
        <v>1</v>
      </c>
      <c r="I26">
        <v>1</v>
      </c>
      <c r="J26">
        <v>0</v>
      </c>
      <c r="K26">
        <v>0</v>
      </c>
      <c r="L26">
        <v>0</v>
      </c>
      <c r="M26">
        <v>0</v>
      </c>
    </row>
    <row r="27" spans="1:13" x14ac:dyDescent="0.2">
      <c r="A27">
        <v>781514</v>
      </c>
      <c r="B27" t="s">
        <v>147</v>
      </c>
      <c r="C27" t="s">
        <v>154</v>
      </c>
      <c r="D27" t="s">
        <v>144</v>
      </c>
      <c r="E27" t="s">
        <v>143</v>
      </c>
      <c r="F27" t="s">
        <v>143</v>
      </c>
      <c r="G27">
        <v>9</v>
      </c>
      <c r="H27">
        <v>7</v>
      </c>
      <c r="I27">
        <v>3</v>
      </c>
      <c r="J27">
        <v>0</v>
      </c>
      <c r="K27">
        <v>0</v>
      </c>
      <c r="L27">
        <v>0</v>
      </c>
      <c r="M27">
        <v>0</v>
      </c>
    </row>
    <row r="28" spans="1:13" x14ac:dyDescent="0.2">
      <c r="A28">
        <v>781514</v>
      </c>
      <c r="B28" t="s">
        <v>147</v>
      </c>
      <c r="C28" t="s">
        <v>149</v>
      </c>
      <c r="D28" t="s">
        <v>137</v>
      </c>
      <c r="E28" t="s">
        <v>137</v>
      </c>
      <c r="F28" t="s">
        <v>137</v>
      </c>
      <c r="G28">
        <v>335180</v>
      </c>
      <c r="H28">
        <v>148782</v>
      </c>
      <c r="I28">
        <v>17262</v>
      </c>
      <c r="J28">
        <v>0</v>
      </c>
      <c r="K28">
        <v>0</v>
      </c>
      <c r="L28">
        <v>12415</v>
      </c>
      <c r="M28">
        <v>11519</v>
      </c>
    </row>
    <row r="29" spans="1:13" x14ac:dyDescent="0.2">
      <c r="A29">
        <v>781514</v>
      </c>
      <c r="B29" t="s">
        <v>147</v>
      </c>
      <c r="C29" t="s">
        <v>149</v>
      </c>
      <c r="D29" t="s">
        <v>137</v>
      </c>
      <c r="E29" t="s">
        <v>139</v>
      </c>
      <c r="F29" t="s">
        <v>137</v>
      </c>
      <c r="G29">
        <v>55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2">
      <c r="A30">
        <v>781514</v>
      </c>
      <c r="B30" t="s">
        <v>147</v>
      </c>
      <c r="C30" t="s">
        <v>149</v>
      </c>
      <c r="D30" t="s">
        <v>138</v>
      </c>
      <c r="E30" t="s">
        <v>141</v>
      </c>
      <c r="F30" t="s">
        <v>25</v>
      </c>
      <c r="G30">
        <v>6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2">
      <c r="A31">
        <v>781514</v>
      </c>
      <c r="B31" t="s">
        <v>147</v>
      </c>
      <c r="C31" t="s">
        <v>149</v>
      </c>
      <c r="D31" t="s">
        <v>138</v>
      </c>
      <c r="E31" t="s">
        <v>141</v>
      </c>
      <c r="F31" t="s">
        <v>140</v>
      </c>
      <c r="G31">
        <v>587105</v>
      </c>
      <c r="H31">
        <v>483357</v>
      </c>
      <c r="I31">
        <v>111132</v>
      </c>
      <c r="J31">
        <v>0</v>
      </c>
      <c r="K31">
        <v>0</v>
      </c>
      <c r="L31">
        <v>43114</v>
      </c>
      <c r="M31">
        <v>40483</v>
      </c>
    </row>
    <row r="32" spans="1:13" x14ac:dyDescent="0.2">
      <c r="A32">
        <v>781514</v>
      </c>
      <c r="B32" t="s">
        <v>147</v>
      </c>
      <c r="C32" t="s">
        <v>149</v>
      </c>
      <c r="D32" t="s">
        <v>138</v>
      </c>
      <c r="E32" t="s">
        <v>141</v>
      </c>
      <c r="F32" t="s">
        <v>26</v>
      </c>
      <c r="G32">
        <v>308850</v>
      </c>
      <c r="H32">
        <v>39277</v>
      </c>
      <c r="I32">
        <v>9103</v>
      </c>
      <c r="J32">
        <v>0</v>
      </c>
      <c r="K32">
        <v>0</v>
      </c>
      <c r="L32">
        <v>24970</v>
      </c>
      <c r="M32">
        <v>14485</v>
      </c>
    </row>
    <row r="33" spans="1:13" x14ac:dyDescent="0.2">
      <c r="A33">
        <v>781514</v>
      </c>
      <c r="B33" t="s">
        <v>147</v>
      </c>
      <c r="C33" t="s">
        <v>149</v>
      </c>
      <c r="D33" t="s">
        <v>138</v>
      </c>
      <c r="E33" t="s">
        <v>142</v>
      </c>
      <c r="F33" t="s">
        <v>140</v>
      </c>
      <c r="G33">
        <v>306</v>
      </c>
      <c r="H33">
        <v>31</v>
      </c>
      <c r="I33">
        <v>10</v>
      </c>
      <c r="J33">
        <v>0</v>
      </c>
      <c r="K33">
        <v>0</v>
      </c>
      <c r="L33">
        <v>11</v>
      </c>
      <c r="M33">
        <v>10</v>
      </c>
    </row>
    <row r="34" spans="1:13" x14ac:dyDescent="0.2">
      <c r="A34">
        <v>781514</v>
      </c>
      <c r="B34" t="s">
        <v>147</v>
      </c>
      <c r="C34" t="s">
        <v>149</v>
      </c>
      <c r="D34" t="s">
        <v>138</v>
      </c>
      <c r="E34" t="s">
        <v>139</v>
      </c>
      <c r="F34" t="s">
        <v>140</v>
      </c>
      <c r="G34">
        <v>254870</v>
      </c>
      <c r="H34">
        <v>10165</v>
      </c>
      <c r="I34">
        <v>2096</v>
      </c>
      <c r="J34">
        <v>0</v>
      </c>
      <c r="K34">
        <v>0</v>
      </c>
      <c r="L34">
        <v>5265</v>
      </c>
      <c r="M34">
        <v>3646</v>
      </c>
    </row>
    <row r="35" spans="1:13" x14ac:dyDescent="0.2">
      <c r="A35">
        <v>781514</v>
      </c>
      <c r="B35" t="s">
        <v>147</v>
      </c>
      <c r="C35" t="s">
        <v>149</v>
      </c>
      <c r="D35" t="s">
        <v>138</v>
      </c>
      <c r="E35" t="s">
        <v>139</v>
      </c>
      <c r="F35" t="s">
        <v>26</v>
      </c>
      <c r="G35">
        <v>59636</v>
      </c>
      <c r="H35">
        <v>1189</v>
      </c>
      <c r="I35">
        <v>268</v>
      </c>
      <c r="J35">
        <v>0</v>
      </c>
      <c r="K35">
        <v>0</v>
      </c>
      <c r="L35">
        <v>2329</v>
      </c>
      <c r="M35">
        <v>1031</v>
      </c>
    </row>
    <row r="36" spans="1:13" x14ac:dyDescent="0.2">
      <c r="A36">
        <v>781514</v>
      </c>
      <c r="B36" t="s">
        <v>147</v>
      </c>
      <c r="C36" t="s">
        <v>149</v>
      </c>
      <c r="D36" t="s">
        <v>143</v>
      </c>
      <c r="E36" t="s">
        <v>143</v>
      </c>
      <c r="F36" t="s">
        <v>143</v>
      </c>
      <c r="G36">
        <v>18</v>
      </c>
      <c r="H36">
        <v>10</v>
      </c>
      <c r="I36">
        <v>1</v>
      </c>
      <c r="J36">
        <v>0</v>
      </c>
      <c r="K36">
        <v>0</v>
      </c>
      <c r="L36">
        <v>0</v>
      </c>
      <c r="M36">
        <v>0</v>
      </c>
    </row>
    <row r="37" spans="1:13" x14ac:dyDescent="0.2">
      <c r="A37">
        <v>781514</v>
      </c>
      <c r="B37" t="s">
        <v>147</v>
      </c>
      <c r="C37" t="s">
        <v>149</v>
      </c>
      <c r="D37" t="s">
        <v>144</v>
      </c>
      <c r="E37" t="s">
        <v>141</v>
      </c>
      <c r="F37" t="s">
        <v>143</v>
      </c>
      <c r="G37">
        <v>2</v>
      </c>
      <c r="H37">
        <v>2</v>
      </c>
      <c r="I37">
        <v>1</v>
      </c>
      <c r="J37">
        <v>0</v>
      </c>
      <c r="K37">
        <v>0</v>
      </c>
      <c r="L37">
        <v>0</v>
      </c>
      <c r="M37">
        <v>0</v>
      </c>
    </row>
    <row r="38" spans="1:13" x14ac:dyDescent="0.2">
      <c r="A38">
        <v>781514</v>
      </c>
      <c r="B38" t="s">
        <v>147</v>
      </c>
      <c r="C38" t="s">
        <v>149</v>
      </c>
      <c r="D38" t="s">
        <v>144</v>
      </c>
      <c r="E38" t="s">
        <v>141</v>
      </c>
      <c r="F38" t="s">
        <v>26</v>
      </c>
      <c r="G38">
        <v>6</v>
      </c>
      <c r="H38">
        <v>6</v>
      </c>
      <c r="I38">
        <v>2</v>
      </c>
      <c r="J38">
        <v>0</v>
      </c>
      <c r="K38">
        <v>0</v>
      </c>
      <c r="L38">
        <v>0</v>
      </c>
      <c r="M38">
        <v>0</v>
      </c>
    </row>
    <row r="39" spans="1:13" x14ac:dyDescent="0.2">
      <c r="A39">
        <v>781514</v>
      </c>
      <c r="B39" t="s">
        <v>147</v>
      </c>
      <c r="C39" t="s">
        <v>149</v>
      </c>
      <c r="D39" t="s">
        <v>144</v>
      </c>
      <c r="E39" t="s">
        <v>143</v>
      </c>
      <c r="F39" t="s">
        <v>143</v>
      </c>
      <c r="G39">
        <v>56</v>
      </c>
      <c r="H39">
        <v>49</v>
      </c>
      <c r="I39">
        <v>9</v>
      </c>
      <c r="J39">
        <v>0</v>
      </c>
      <c r="K39">
        <v>0</v>
      </c>
      <c r="L39">
        <v>0</v>
      </c>
      <c r="M39">
        <v>0</v>
      </c>
    </row>
    <row r="40" spans="1:13" x14ac:dyDescent="0.2">
      <c r="A40">
        <v>781514</v>
      </c>
      <c r="B40" t="s">
        <v>147</v>
      </c>
      <c r="C40" t="s">
        <v>153</v>
      </c>
      <c r="D40" t="s">
        <v>137</v>
      </c>
      <c r="E40" t="s">
        <v>137</v>
      </c>
      <c r="F40" t="s">
        <v>137</v>
      </c>
      <c r="G40">
        <v>118027</v>
      </c>
      <c r="H40">
        <v>69620</v>
      </c>
      <c r="I40">
        <v>5934</v>
      </c>
      <c r="J40">
        <v>0</v>
      </c>
      <c r="K40">
        <v>0</v>
      </c>
      <c r="L40">
        <v>2926</v>
      </c>
      <c r="M40">
        <v>2538</v>
      </c>
    </row>
    <row r="41" spans="1:13" x14ac:dyDescent="0.2">
      <c r="A41">
        <v>781514</v>
      </c>
      <c r="B41" t="s">
        <v>147</v>
      </c>
      <c r="C41" t="s">
        <v>153</v>
      </c>
      <c r="D41" t="s">
        <v>137</v>
      </c>
      <c r="E41" t="s">
        <v>139</v>
      </c>
      <c r="F41" t="s">
        <v>137</v>
      </c>
      <c r="G41">
        <v>9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</row>
    <row r="42" spans="1:13" x14ac:dyDescent="0.2">
      <c r="A42">
        <v>781514</v>
      </c>
      <c r="B42" t="s">
        <v>147</v>
      </c>
      <c r="C42" t="s">
        <v>153</v>
      </c>
      <c r="D42" t="s">
        <v>138</v>
      </c>
      <c r="E42" t="s">
        <v>141</v>
      </c>
      <c r="F42" t="s">
        <v>140</v>
      </c>
      <c r="G42">
        <v>260798</v>
      </c>
      <c r="H42">
        <v>246552</v>
      </c>
      <c r="I42">
        <v>48206</v>
      </c>
      <c r="J42">
        <v>0</v>
      </c>
      <c r="K42">
        <v>0</v>
      </c>
      <c r="L42">
        <v>20233</v>
      </c>
      <c r="M42">
        <v>20116</v>
      </c>
    </row>
    <row r="43" spans="1:13" x14ac:dyDescent="0.2">
      <c r="A43">
        <v>781514</v>
      </c>
      <c r="B43" t="s">
        <v>147</v>
      </c>
      <c r="C43" t="s">
        <v>153</v>
      </c>
      <c r="D43" t="s">
        <v>138</v>
      </c>
      <c r="E43" t="s">
        <v>141</v>
      </c>
      <c r="F43" t="s">
        <v>26</v>
      </c>
      <c r="G43">
        <v>3681</v>
      </c>
      <c r="H43">
        <v>2080</v>
      </c>
      <c r="I43">
        <v>616</v>
      </c>
      <c r="J43">
        <v>0</v>
      </c>
      <c r="K43">
        <v>0</v>
      </c>
      <c r="L43">
        <v>215</v>
      </c>
      <c r="M43">
        <v>201</v>
      </c>
    </row>
    <row r="44" spans="1:13" x14ac:dyDescent="0.2">
      <c r="A44">
        <v>781514</v>
      </c>
      <c r="B44" t="s">
        <v>147</v>
      </c>
      <c r="C44" t="s">
        <v>153</v>
      </c>
      <c r="D44" t="s">
        <v>138</v>
      </c>
      <c r="E44" t="s">
        <v>142</v>
      </c>
      <c r="F44" t="s">
        <v>140</v>
      </c>
      <c r="G44">
        <v>1135</v>
      </c>
      <c r="H44">
        <v>199</v>
      </c>
      <c r="I44">
        <v>20</v>
      </c>
      <c r="J44">
        <v>0</v>
      </c>
      <c r="K44">
        <v>0</v>
      </c>
      <c r="L44">
        <v>20</v>
      </c>
      <c r="M44">
        <v>12</v>
      </c>
    </row>
    <row r="45" spans="1:13" x14ac:dyDescent="0.2">
      <c r="A45">
        <v>781514</v>
      </c>
      <c r="B45" t="s">
        <v>147</v>
      </c>
      <c r="C45" t="s">
        <v>153</v>
      </c>
      <c r="D45" t="s">
        <v>138</v>
      </c>
      <c r="E45" t="s">
        <v>139</v>
      </c>
      <c r="F45" t="s">
        <v>140</v>
      </c>
      <c r="G45">
        <v>36134</v>
      </c>
      <c r="H45">
        <v>1327</v>
      </c>
      <c r="I45">
        <v>342</v>
      </c>
      <c r="J45">
        <v>0</v>
      </c>
      <c r="K45">
        <v>0</v>
      </c>
      <c r="L45">
        <v>719</v>
      </c>
      <c r="M45">
        <v>569</v>
      </c>
    </row>
    <row r="46" spans="1:13" x14ac:dyDescent="0.2">
      <c r="A46">
        <v>781514</v>
      </c>
      <c r="B46" t="s">
        <v>147</v>
      </c>
      <c r="C46" t="s">
        <v>153</v>
      </c>
      <c r="D46" t="s">
        <v>138</v>
      </c>
      <c r="E46" t="s">
        <v>139</v>
      </c>
      <c r="F46" t="s">
        <v>26</v>
      </c>
      <c r="G46">
        <v>229</v>
      </c>
      <c r="H46">
        <v>9</v>
      </c>
      <c r="I46">
        <v>4</v>
      </c>
      <c r="J46">
        <v>0</v>
      </c>
      <c r="K46">
        <v>0</v>
      </c>
      <c r="L46">
        <v>5</v>
      </c>
      <c r="M46">
        <v>5</v>
      </c>
    </row>
    <row r="47" spans="1:13" x14ac:dyDescent="0.2">
      <c r="A47">
        <v>781514</v>
      </c>
      <c r="B47" t="s">
        <v>147</v>
      </c>
      <c r="C47" t="s">
        <v>153</v>
      </c>
      <c r="D47" t="s">
        <v>143</v>
      </c>
      <c r="E47" t="s">
        <v>143</v>
      </c>
      <c r="F47" t="s">
        <v>25</v>
      </c>
      <c r="G47">
        <v>6</v>
      </c>
      <c r="H47">
        <v>4</v>
      </c>
      <c r="I47">
        <v>1</v>
      </c>
      <c r="J47">
        <v>0</v>
      </c>
      <c r="K47">
        <v>0</v>
      </c>
      <c r="L47">
        <v>0</v>
      </c>
      <c r="M47">
        <v>0</v>
      </c>
    </row>
    <row r="48" spans="1:13" x14ac:dyDescent="0.2">
      <c r="A48">
        <v>781514</v>
      </c>
      <c r="B48" t="s">
        <v>147</v>
      </c>
      <c r="C48" t="s">
        <v>153</v>
      </c>
      <c r="D48" t="s">
        <v>143</v>
      </c>
      <c r="E48" t="s">
        <v>143</v>
      </c>
      <c r="F48" t="s">
        <v>143</v>
      </c>
      <c r="G48">
        <v>4</v>
      </c>
      <c r="H48">
        <v>4</v>
      </c>
      <c r="I48">
        <v>1</v>
      </c>
      <c r="J48">
        <v>0</v>
      </c>
      <c r="K48">
        <v>0</v>
      </c>
      <c r="L48">
        <v>0</v>
      </c>
      <c r="M48">
        <v>0</v>
      </c>
    </row>
    <row r="49" spans="1:13" x14ac:dyDescent="0.2">
      <c r="A49">
        <v>781514</v>
      </c>
      <c r="B49" t="s">
        <v>147</v>
      </c>
      <c r="C49" t="s">
        <v>153</v>
      </c>
      <c r="D49" t="s">
        <v>144</v>
      </c>
      <c r="E49" t="s">
        <v>141</v>
      </c>
      <c r="F49" t="s">
        <v>143</v>
      </c>
      <c r="G49">
        <v>5</v>
      </c>
      <c r="H49">
        <v>5</v>
      </c>
      <c r="I49">
        <v>2</v>
      </c>
      <c r="J49">
        <v>0</v>
      </c>
      <c r="K49">
        <v>0</v>
      </c>
      <c r="L49">
        <v>0</v>
      </c>
      <c r="M49">
        <v>0</v>
      </c>
    </row>
    <row r="50" spans="1:13" x14ac:dyDescent="0.2">
      <c r="A50">
        <v>781514</v>
      </c>
      <c r="B50" t="s">
        <v>147</v>
      </c>
      <c r="C50" t="s">
        <v>153</v>
      </c>
      <c r="D50" t="s">
        <v>144</v>
      </c>
      <c r="E50" t="s">
        <v>143</v>
      </c>
      <c r="F50" t="s">
        <v>143</v>
      </c>
      <c r="G50">
        <v>7</v>
      </c>
      <c r="H50">
        <v>7</v>
      </c>
      <c r="I50">
        <v>3</v>
      </c>
      <c r="J50">
        <v>0</v>
      </c>
      <c r="K50">
        <v>0</v>
      </c>
      <c r="L50">
        <v>0</v>
      </c>
      <c r="M50">
        <v>0</v>
      </c>
    </row>
    <row r="51" spans="1:13" x14ac:dyDescent="0.2">
      <c r="A51">
        <v>781514</v>
      </c>
      <c r="B51" t="s">
        <v>147</v>
      </c>
      <c r="C51" t="s">
        <v>155</v>
      </c>
      <c r="D51" t="s">
        <v>137</v>
      </c>
      <c r="E51" t="s">
        <v>137</v>
      </c>
      <c r="F51" t="s">
        <v>137</v>
      </c>
      <c r="G51">
        <v>639439</v>
      </c>
      <c r="H51">
        <v>295284</v>
      </c>
      <c r="I51">
        <v>191562</v>
      </c>
      <c r="J51">
        <v>0</v>
      </c>
      <c r="K51">
        <v>0</v>
      </c>
      <c r="L51">
        <v>10809</v>
      </c>
      <c r="M51">
        <v>4999</v>
      </c>
    </row>
    <row r="52" spans="1:13" x14ac:dyDescent="0.2">
      <c r="A52">
        <v>781514</v>
      </c>
      <c r="B52" t="s">
        <v>147</v>
      </c>
      <c r="C52" t="s">
        <v>155</v>
      </c>
      <c r="D52" t="s">
        <v>137</v>
      </c>
      <c r="E52" t="s">
        <v>139</v>
      </c>
      <c r="F52" t="s">
        <v>137</v>
      </c>
      <c r="G52">
        <v>49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</row>
    <row r="53" spans="1:13" x14ac:dyDescent="0.2">
      <c r="A53">
        <v>781514</v>
      </c>
      <c r="B53" t="s">
        <v>147</v>
      </c>
      <c r="C53" t="s">
        <v>155</v>
      </c>
      <c r="D53" t="s">
        <v>138</v>
      </c>
      <c r="E53" t="s">
        <v>141</v>
      </c>
      <c r="F53" t="s">
        <v>25</v>
      </c>
      <c r="G53">
        <v>7</v>
      </c>
      <c r="H53">
        <v>1</v>
      </c>
      <c r="I53">
        <v>1</v>
      </c>
      <c r="J53">
        <v>0</v>
      </c>
      <c r="K53">
        <v>0</v>
      </c>
      <c r="L53">
        <v>0</v>
      </c>
      <c r="M53">
        <v>0</v>
      </c>
    </row>
    <row r="54" spans="1:13" x14ac:dyDescent="0.2">
      <c r="A54">
        <v>781514</v>
      </c>
      <c r="B54" t="s">
        <v>147</v>
      </c>
      <c r="C54" t="s">
        <v>155</v>
      </c>
      <c r="D54" t="s">
        <v>138</v>
      </c>
      <c r="E54" t="s">
        <v>141</v>
      </c>
      <c r="F54" t="s">
        <v>140</v>
      </c>
      <c r="G54">
        <v>548679</v>
      </c>
      <c r="H54">
        <v>398330</v>
      </c>
      <c r="I54">
        <v>297629</v>
      </c>
      <c r="J54">
        <v>0</v>
      </c>
      <c r="K54">
        <v>0</v>
      </c>
      <c r="L54">
        <v>29718</v>
      </c>
      <c r="M54">
        <v>21137</v>
      </c>
    </row>
    <row r="55" spans="1:13" x14ac:dyDescent="0.2">
      <c r="A55">
        <v>781514</v>
      </c>
      <c r="B55" t="s">
        <v>147</v>
      </c>
      <c r="C55" t="s">
        <v>155</v>
      </c>
      <c r="D55" t="s">
        <v>138</v>
      </c>
      <c r="E55" t="s">
        <v>141</v>
      </c>
      <c r="F55" t="s">
        <v>26</v>
      </c>
      <c r="G55">
        <v>17840</v>
      </c>
      <c r="H55">
        <v>17091</v>
      </c>
      <c r="I55">
        <v>12962</v>
      </c>
      <c r="J55">
        <v>0</v>
      </c>
      <c r="K55">
        <v>0</v>
      </c>
      <c r="L55">
        <v>875</v>
      </c>
      <c r="M55">
        <v>838</v>
      </c>
    </row>
    <row r="56" spans="1:13" x14ac:dyDescent="0.2">
      <c r="A56">
        <v>781514</v>
      </c>
      <c r="B56" t="s">
        <v>147</v>
      </c>
      <c r="C56" t="s">
        <v>155</v>
      </c>
      <c r="D56" t="s">
        <v>138</v>
      </c>
      <c r="E56" t="s">
        <v>142</v>
      </c>
      <c r="F56" t="s">
        <v>140</v>
      </c>
      <c r="G56">
        <v>265</v>
      </c>
      <c r="H56">
        <v>100</v>
      </c>
      <c r="I56">
        <v>64</v>
      </c>
      <c r="J56">
        <v>0</v>
      </c>
      <c r="K56">
        <v>0</v>
      </c>
      <c r="L56">
        <v>10</v>
      </c>
      <c r="M56">
        <v>2</v>
      </c>
    </row>
    <row r="57" spans="1:13" x14ac:dyDescent="0.2">
      <c r="A57">
        <v>781514</v>
      </c>
      <c r="B57" t="s">
        <v>147</v>
      </c>
      <c r="C57" t="s">
        <v>155</v>
      </c>
      <c r="D57" t="s">
        <v>138</v>
      </c>
      <c r="E57" t="s">
        <v>139</v>
      </c>
      <c r="F57" t="s">
        <v>140</v>
      </c>
      <c r="G57">
        <v>112556</v>
      </c>
      <c r="H57">
        <v>1183</v>
      </c>
      <c r="I57">
        <v>983</v>
      </c>
      <c r="J57">
        <v>0</v>
      </c>
      <c r="K57">
        <v>0</v>
      </c>
      <c r="L57">
        <v>1929</v>
      </c>
      <c r="M57">
        <v>30</v>
      </c>
    </row>
    <row r="58" spans="1:13" x14ac:dyDescent="0.2">
      <c r="A58">
        <v>781514</v>
      </c>
      <c r="B58" t="s">
        <v>147</v>
      </c>
      <c r="C58" t="s">
        <v>155</v>
      </c>
      <c r="D58" t="s">
        <v>138</v>
      </c>
      <c r="E58" t="s">
        <v>139</v>
      </c>
      <c r="F58" t="s">
        <v>26</v>
      </c>
      <c r="G58">
        <v>177</v>
      </c>
      <c r="H58">
        <v>5</v>
      </c>
      <c r="I58">
        <v>5</v>
      </c>
      <c r="J58">
        <v>0</v>
      </c>
      <c r="K58">
        <v>0</v>
      </c>
      <c r="L58">
        <v>10</v>
      </c>
      <c r="M58">
        <v>1</v>
      </c>
    </row>
    <row r="59" spans="1:13" x14ac:dyDescent="0.2">
      <c r="A59">
        <v>781514</v>
      </c>
      <c r="B59" t="s">
        <v>147</v>
      </c>
      <c r="C59" t="s">
        <v>155</v>
      </c>
      <c r="D59" t="s">
        <v>143</v>
      </c>
      <c r="E59" t="s">
        <v>143</v>
      </c>
      <c r="F59" t="s">
        <v>25</v>
      </c>
      <c r="G59">
        <v>3</v>
      </c>
      <c r="H59">
        <v>2</v>
      </c>
      <c r="I59">
        <v>2</v>
      </c>
      <c r="J59">
        <v>0</v>
      </c>
      <c r="K59">
        <v>0</v>
      </c>
      <c r="L59">
        <v>0</v>
      </c>
      <c r="M59">
        <v>0</v>
      </c>
    </row>
    <row r="60" spans="1:13" x14ac:dyDescent="0.2">
      <c r="A60">
        <v>781514</v>
      </c>
      <c r="B60" t="s">
        <v>147</v>
      </c>
      <c r="C60" t="s">
        <v>155</v>
      </c>
      <c r="D60" t="s">
        <v>143</v>
      </c>
      <c r="E60" t="s">
        <v>143</v>
      </c>
      <c r="F60" t="s">
        <v>143</v>
      </c>
      <c r="G60">
        <v>148</v>
      </c>
      <c r="H60">
        <v>68</v>
      </c>
      <c r="I60">
        <v>46</v>
      </c>
      <c r="J60">
        <v>0</v>
      </c>
      <c r="K60">
        <v>0</v>
      </c>
      <c r="L60">
        <v>6</v>
      </c>
      <c r="M60">
        <v>4</v>
      </c>
    </row>
    <row r="61" spans="1:13" x14ac:dyDescent="0.2">
      <c r="A61">
        <v>781514</v>
      </c>
      <c r="B61" t="s">
        <v>147</v>
      </c>
      <c r="C61" t="s">
        <v>155</v>
      </c>
      <c r="D61" t="s">
        <v>144</v>
      </c>
      <c r="E61" t="s">
        <v>141</v>
      </c>
      <c r="F61" t="s">
        <v>25</v>
      </c>
      <c r="G61">
        <v>3</v>
      </c>
      <c r="H61">
        <v>2</v>
      </c>
      <c r="I61">
        <v>2</v>
      </c>
      <c r="J61">
        <v>0</v>
      </c>
      <c r="K61">
        <v>0</v>
      </c>
      <c r="L61">
        <v>1</v>
      </c>
      <c r="M61">
        <v>0</v>
      </c>
    </row>
    <row r="62" spans="1:13" x14ac:dyDescent="0.2">
      <c r="A62">
        <v>781514</v>
      </c>
      <c r="B62" t="s">
        <v>147</v>
      </c>
      <c r="C62" t="s">
        <v>155</v>
      </c>
      <c r="D62" t="s">
        <v>144</v>
      </c>
      <c r="E62" t="s">
        <v>141</v>
      </c>
      <c r="F62" t="s">
        <v>143</v>
      </c>
      <c r="G62">
        <v>39</v>
      </c>
      <c r="H62">
        <v>25</v>
      </c>
      <c r="I62">
        <v>21</v>
      </c>
      <c r="J62">
        <v>0</v>
      </c>
      <c r="K62">
        <v>0</v>
      </c>
      <c r="L62">
        <v>2</v>
      </c>
      <c r="M62">
        <v>1</v>
      </c>
    </row>
    <row r="63" spans="1:13" x14ac:dyDescent="0.2">
      <c r="A63">
        <v>781514</v>
      </c>
      <c r="B63" t="s">
        <v>147</v>
      </c>
      <c r="C63" t="s">
        <v>155</v>
      </c>
      <c r="D63" t="s">
        <v>144</v>
      </c>
      <c r="E63" t="s">
        <v>141</v>
      </c>
      <c r="F63" t="s">
        <v>26</v>
      </c>
      <c r="G63">
        <v>1941</v>
      </c>
      <c r="H63">
        <v>1935</v>
      </c>
      <c r="I63">
        <v>1620</v>
      </c>
      <c r="J63">
        <v>0</v>
      </c>
      <c r="K63">
        <v>0</v>
      </c>
      <c r="L63">
        <v>44</v>
      </c>
      <c r="M63">
        <v>44</v>
      </c>
    </row>
    <row r="64" spans="1:13" x14ac:dyDescent="0.2">
      <c r="A64">
        <v>781514</v>
      </c>
      <c r="B64" t="s">
        <v>147</v>
      </c>
      <c r="C64" t="s">
        <v>155</v>
      </c>
      <c r="D64" t="s">
        <v>144</v>
      </c>
      <c r="E64" t="s">
        <v>143</v>
      </c>
      <c r="F64" t="s">
        <v>25</v>
      </c>
      <c r="G64">
        <v>2</v>
      </c>
      <c r="H64">
        <v>2</v>
      </c>
      <c r="I64">
        <v>1</v>
      </c>
      <c r="J64">
        <v>0</v>
      </c>
      <c r="K64">
        <v>0</v>
      </c>
      <c r="L64">
        <v>0</v>
      </c>
      <c r="M64">
        <v>0</v>
      </c>
    </row>
    <row r="65" spans="1:13" x14ac:dyDescent="0.2">
      <c r="A65">
        <v>781514</v>
      </c>
      <c r="B65" t="s">
        <v>147</v>
      </c>
      <c r="C65" t="s">
        <v>155</v>
      </c>
      <c r="D65" t="s">
        <v>144</v>
      </c>
      <c r="E65" t="s">
        <v>143</v>
      </c>
      <c r="F65" t="s">
        <v>143</v>
      </c>
      <c r="G65">
        <v>319</v>
      </c>
      <c r="H65">
        <v>224</v>
      </c>
      <c r="I65">
        <v>175</v>
      </c>
      <c r="J65">
        <v>0</v>
      </c>
      <c r="K65">
        <v>0</v>
      </c>
      <c r="L65">
        <v>7</v>
      </c>
      <c r="M65">
        <v>3</v>
      </c>
    </row>
    <row r="66" spans="1:13" x14ac:dyDescent="0.2">
      <c r="A66">
        <v>785718</v>
      </c>
      <c r="B66" t="s">
        <v>146</v>
      </c>
      <c r="C66" t="s">
        <v>186</v>
      </c>
      <c r="D66" t="s">
        <v>137</v>
      </c>
      <c r="E66" t="s">
        <v>137</v>
      </c>
      <c r="F66" t="s">
        <v>137</v>
      </c>
      <c r="G66">
        <v>11</v>
      </c>
      <c r="H66">
        <v>8</v>
      </c>
      <c r="I66">
        <v>4</v>
      </c>
      <c r="J66">
        <v>0</v>
      </c>
      <c r="K66">
        <v>0</v>
      </c>
      <c r="L66">
        <v>0</v>
      </c>
      <c r="M66">
        <v>0</v>
      </c>
    </row>
    <row r="67" spans="1:13" x14ac:dyDescent="0.2">
      <c r="A67">
        <v>785718</v>
      </c>
      <c r="B67" t="s">
        <v>146</v>
      </c>
      <c r="C67" t="s">
        <v>186</v>
      </c>
      <c r="D67" t="s">
        <v>138</v>
      </c>
      <c r="E67" t="s">
        <v>141</v>
      </c>
      <c r="F67" t="s">
        <v>25</v>
      </c>
      <c r="G67">
        <v>918</v>
      </c>
      <c r="H67">
        <v>552</v>
      </c>
      <c r="I67">
        <v>509</v>
      </c>
      <c r="J67">
        <v>0</v>
      </c>
      <c r="K67">
        <v>0</v>
      </c>
      <c r="L67">
        <v>482</v>
      </c>
      <c r="M67">
        <v>273</v>
      </c>
    </row>
    <row r="68" spans="1:13" x14ac:dyDescent="0.2">
      <c r="A68">
        <v>785718</v>
      </c>
      <c r="B68" t="s">
        <v>156</v>
      </c>
      <c r="C68" t="s">
        <v>186</v>
      </c>
      <c r="D68" t="s">
        <v>138</v>
      </c>
      <c r="E68" t="s">
        <v>141</v>
      </c>
      <c r="F68" t="s">
        <v>140</v>
      </c>
      <c r="G68">
        <v>2</v>
      </c>
      <c r="H68">
        <v>1</v>
      </c>
      <c r="I68">
        <v>1</v>
      </c>
      <c r="J68">
        <v>0</v>
      </c>
      <c r="K68">
        <v>0</v>
      </c>
      <c r="L68">
        <v>0</v>
      </c>
      <c r="M68">
        <v>0</v>
      </c>
    </row>
    <row r="69" spans="1:13" x14ac:dyDescent="0.2">
      <c r="A69">
        <v>785718</v>
      </c>
      <c r="B69" t="s">
        <v>157</v>
      </c>
      <c r="C69" t="s">
        <v>186</v>
      </c>
      <c r="D69" t="s">
        <v>138</v>
      </c>
      <c r="E69" t="s">
        <v>141</v>
      </c>
      <c r="F69" t="s">
        <v>26</v>
      </c>
      <c r="G69">
        <v>45748</v>
      </c>
      <c r="H69">
        <v>1292</v>
      </c>
      <c r="I69">
        <v>1209</v>
      </c>
      <c r="J69">
        <v>0</v>
      </c>
      <c r="K69">
        <v>0</v>
      </c>
      <c r="L69">
        <v>30461</v>
      </c>
      <c r="M69">
        <v>718</v>
      </c>
    </row>
    <row r="70" spans="1:13" x14ac:dyDescent="0.2">
      <c r="A70">
        <v>785718</v>
      </c>
      <c r="B70" t="s">
        <v>158</v>
      </c>
      <c r="C70" t="s">
        <v>186</v>
      </c>
      <c r="D70" t="s">
        <v>138</v>
      </c>
      <c r="E70" t="s">
        <v>139</v>
      </c>
      <c r="F70" t="s">
        <v>25</v>
      </c>
      <c r="G70">
        <v>16</v>
      </c>
      <c r="H70">
        <v>16</v>
      </c>
      <c r="I70">
        <v>16</v>
      </c>
      <c r="J70">
        <v>0</v>
      </c>
      <c r="K70">
        <v>0</v>
      </c>
      <c r="L70">
        <v>4</v>
      </c>
      <c r="M70">
        <v>4</v>
      </c>
    </row>
    <row r="71" spans="1:13" x14ac:dyDescent="0.2">
      <c r="A71">
        <v>785718</v>
      </c>
      <c r="B71" t="s">
        <v>159</v>
      </c>
      <c r="C71" t="s">
        <v>186</v>
      </c>
      <c r="D71" t="s">
        <v>138</v>
      </c>
      <c r="E71" t="s">
        <v>139</v>
      </c>
      <c r="F71" t="s">
        <v>26</v>
      </c>
      <c r="G71">
        <v>325</v>
      </c>
      <c r="H71">
        <v>27</v>
      </c>
      <c r="I71">
        <v>27</v>
      </c>
      <c r="J71">
        <v>0</v>
      </c>
      <c r="K71">
        <v>0</v>
      </c>
      <c r="L71">
        <v>165</v>
      </c>
      <c r="M71">
        <v>10</v>
      </c>
    </row>
    <row r="72" spans="1:13" x14ac:dyDescent="0.2">
      <c r="A72">
        <v>785718</v>
      </c>
      <c r="B72" t="s">
        <v>160</v>
      </c>
      <c r="C72" t="s">
        <v>186</v>
      </c>
      <c r="D72" t="s">
        <v>143</v>
      </c>
      <c r="E72" t="s">
        <v>143</v>
      </c>
      <c r="F72" t="s">
        <v>25</v>
      </c>
      <c r="G72">
        <v>17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 x14ac:dyDescent="0.2">
      <c r="A73">
        <v>785718</v>
      </c>
      <c r="B73" t="s">
        <v>161</v>
      </c>
      <c r="C73" t="s">
        <v>186</v>
      </c>
      <c r="D73" t="s">
        <v>144</v>
      </c>
      <c r="E73" t="s">
        <v>141</v>
      </c>
      <c r="F73" t="s">
        <v>26</v>
      </c>
      <c r="G73">
        <v>16</v>
      </c>
      <c r="H73">
        <v>0</v>
      </c>
      <c r="I73">
        <v>0</v>
      </c>
      <c r="J73">
        <v>0</v>
      </c>
      <c r="K73">
        <v>0</v>
      </c>
      <c r="L73">
        <v>9</v>
      </c>
      <c r="M73">
        <v>0</v>
      </c>
    </row>
    <row r="74" spans="1:13" x14ac:dyDescent="0.2">
      <c r="A74">
        <v>785718</v>
      </c>
      <c r="B74" t="s">
        <v>162</v>
      </c>
      <c r="C74" t="s">
        <v>148</v>
      </c>
      <c r="D74" t="s">
        <v>137</v>
      </c>
      <c r="E74" t="s">
        <v>137</v>
      </c>
      <c r="F74" t="s">
        <v>137</v>
      </c>
      <c r="G74">
        <v>37</v>
      </c>
      <c r="H74">
        <v>37</v>
      </c>
      <c r="I74">
        <v>27</v>
      </c>
      <c r="J74">
        <v>33</v>
      </c>
      <c r="K74">
        <v>33</v>
      </c>
      <c r="L74">
        <v>11</v>
      </c>
      <c r="M74">
        <v>11</v>
      </c>
    </row>
    <row r="75" spans="1:13" x14ac:dyDescent="0.2">
      <c r="A75">
        <v>785718</v>
      </c>
      <c r="B75" t="s">
        <v>163</v>
      </c>
      <c r="C75" t="s">
        <v>148</v>
      </c>
      <c r="D75" t="s">
        <v>138</v>
      </c>
      <c r="E75" t="s">
        <v>141</v>
      </c>
      <c r="F75" t="s">
        <v>25</v>
      </c>
      <c r="G75">
        <v>24717</v>
      </c>
      <c r="H75">
        <v>24717</v>
      </c>
      <c r="I75">
        <v>21488</v>
      </c>
      <c r="J75">
        <v>24717</v>
      </c>
      <c r="K75">
        <v>24717</v>
      </c>
      <c r="L75">
        <v>18104</v>
      </c>
      <c r="M75">
        <v>18104</v>
      </c>
    </row>
    <row r="76" spans="1:13" x14ac:dyDescent="0.2">
      <c r="A76">
        <v>785718</v>
      </c>
      <c r="B76" t="s">
        <v>164</v>
      </c>
      <c r="C76" t="s">
        <v>148</v>
      </c>
      <c r="D76" t="s">
        <v>138</v>
      </c>
      <c r="E76" t="s">
        <v>141</v>
      </c>
      <c r="F76" t="s">
        <v>140</v>
      </c>
      <c r="G76">
        <v>4</v>
      </c>
      <c r="H76">
        <v>4</v>
      </c>
      <c r="I76">
        <v>4</v>
      </c>
      <c r="J76">
        <v>4</v>
      </c>
      <c r="K76">
        <v>4</v>
      </c>
      <c r="L76">
        <v>0</v>
      </c>
      <c r="M76">
        <v>0</v>
      </c>
    </row>
    <row r="77" spans="1:13" x14ac:dyDescent="0.2">
      <c r="A77">
        <v>785718</v>
      </c>
      <c r="B77" t="s">
        <v>165</v>
      </c>
      <c r="C77" t="s">
        <v>148</v>
      </c>
      <c r="D77" t="s">
        <v>138</v>
      </c>
      <c r="E77" t="s">
        <v>141</v>
      </c>
      <c r="F77" t="s">
        <v>26</v>
      </c>
      <c r="G77">
        <v>630650</v>
      </c>
      <c r="H77">
        <v>630650</v>
      </c>
      <c r="I77">
        <v>549203</v>
      </c>
      <c r="J77">
        <v>630650</v>
      </c>
      <c r="K77">
        <v>630650</v>
      </c>
      <c r="L77">
        <v>425248</v>
      </c>
      <c r="M77">
        <v>425248</v>
      </c>
    </row>
    <row r="78" spans="1:13" x14ac:dyDescent="0.2">
      <c r="A78">
        <v>785718</v>
      </c>
      <c r="B78" t="s">
        <v>166</v>
      </c>
      <c r="C78" t="s">
        <v>148</v>
      </c>
      <c r="D78" t="s">
        <v>138</v>
      </c>
      <c r="E78" t="s">
        <v>139</v>
      </c>
      <c r="F78" t="s">
        <v>25</v>
      </c>
      <c r="G78">
        <v>229</v>
      </c>
      <c r="H78">
        <v>229</v>
      </c>
      <c r="I78">
        <v>210</v>
      </c>
      <c r="J78">
        <v>229</v>
      </c>
      <c r="K78">
        <v>229</v>
      </c>
      <c r="L78">
        <v>105</v>
      </c>
      <c r="M78">
        <v>105</v>
      </c>
    </row>
    <row r="79" spans="1:13" x14ac:dyDescent="0.2">
      <c r="A79">
        <v>785718</v>
      </c>
      <c r="B79" t="s">
        <v>167</v>
      </c>
      <c r="C79" t="s">
        <v>148</v>
      </c>
      <c r="D79" t="s">
        <v>138</v>
      </c>
      <c r="E79" t="s">
        <v>139</v>
      </c>
      <c r="F79" t="s">
        <v>26</v>
      </c>
      <c r="G79">
        <v>4956</v>
      </c>
      <c r="H79">
        <v>4956</v>
      </c>
      <c r="I79">
        <v>4300</v>
      </c>
      <c r="J79">
        <v>4956</v>
      </c>
      <c r="K79">
        <v>4956</v>
      </c>
      <c r="L79">
        <v>2251</v>
      </c>
      <c r="M79">
        <v>2251</v>
      </c>
    </row>
    <row r="80" spans="1:13" x14ac:dyDescent="0.2">
      <c r="A80">
        <v>785718</v>
      </c>
      <c r="B80" t="s">
        <v>168</v>
      </c>
      <c r="C80" t="s">
        <v>148</v>
      </c>
      <c r="D80" t="s">
        <v>143</v>
      </c>
      <c r="E80" t="s">
        <v>143</v>
      </c>
      <c r="F80" t="s">
        <v>25</v>
      </c>
      <c r="G80">
        <v>674</v>
      </c>
      <c r="H80">
        <v>674</v>
      </c>
      <c r="I80">
        <v>519</v>
      </c>
      <c r="J80">
        <v>672</v>
      </c>
      <c r="K80">
        <v>672</v>
      </c>
      <c r="L80">
        <v>0</v>
      </c>
      <c r="M80">
        <v>0</v>
      </c>
    </row>
    <row r="81" spans="1:13" x14ac:dyDescent="0.2">
      <c r="A81">
        <v>785718</v>
      </c>
      <c r="B81" t="s">
        <v>169</v>
      </c>
      <c r="C81" t="s">
        <v>148</v>
      </c>
      <c r="D81" t="s">
        <v>144</v>
      </c>
      <c r="E81" t="s">
        <v>141</v>
      </c>
      <c r="F81" t="s">
        <v>26</v>
      </c>
      <c r="G81">
        <v>267</v>
      </c>
      <c r="H81">
        <v>267</v>
      </c>
      <c r="I81">
        <v>233</v>
      </c>
      <c r="J81">
        <v>267</v>
      </c>
      <c r="K81">
        <v>267</v>
      </c>
      <c r="L81">
        <v>100</v>
      </c>
      <c r="M81">
        <v>100</v>
      </c>
    </row>
    <row r="82" spans="1:13" x14ac:dyDescent="0.2">
      <c r="A82">
        <v>785718</v>
      </c>
      <c r="B82" t="s">
        <v>170</v>
      </c>
      <c r="C82" t="s">
        <v>151</v>
      </c>
      <c r="D82" t="s">
        <v>137</v>
      </c>
      <c r="E82" t="s">
        <v>137</v>
      </c>
      <c r="F82" t="s">
        <v>137</v>
      </c>
      <c r="G82">
        <v>17</v>
      </c>
      <c r="H82">
        <v>16</v>
      </c>
      <c r="I82">
        <v>14</v>
      </c>
      <c r="J82">
        <v>14</v>
      </c>
      <c r="K82">
        <v>14</v>
      </c>
      <c r="L82">
        <v>5</v>
      </c>
      <c r="M82">
        <v>5</v>
      </c>
    </row>
    <row r="83" spans="1:13" x14ac:dyDescent="0.2">
      <c r="A83">
        <v>785718</v>
      </c>
      <c r="B83" t="s">
        <v>171</v>
      </c>
      <c r="C83" t="s">
        <v>151</v>
      </c>
      <c r="D83" t="s">
        <v>138</v>
      </c>
      <c r="E83" t="s">
        <v>141</v>
      </c>
      <c r="F83" t="s">
        <v>25</v>
      </c>
      <c r="G83">
        <v>8129</v>
      </c>
      <c r="H83">
        <v>8129</v>
      </c>
      <c r="I83">
        <v>7002</v>
      </c>
      <c r="J83">
        <v>8129</v>
      </c>
      <c r="K83">
        <v>8129</v>
      </c>
      <c r="L83">
        <v>6142</v>
      </c>
      <c r="M83">
        <v>6142</v>
      </c>
    </row>
    <row r="84" spans="1:13" x14ac:dyDescent="0.2">
      <c r="A84">
        <v>785718</v>
      </c>
      <c r="B84" t="s">
        <v>172</v>
      </c>
      <c r="C84" t="s">
        <v>151</v>
      </c>
      <c r="D84" t="s">
        <v>138</v>
      </c>
      <c r="E84" t="s">
        <v>141</v>
      </c>
      <c r="F84" t="s">
        <v>140</v>
      </c>
      <c r="G84">
        <v>3</v>
      </c>
      <c r="H84">
        <v>3</v>
      </c>
      <c r="I84">
        <v>3</v>
      </c>
      <c r="J84">
        <v>3</v>
      </c>
      <c r="K84">
        <v>3</v>
      </c>
      <c r="L84">
        <v>0</v>
      </c>
      <c r="M84">
        <v>0</v>
      </c>
    </row>
    <row r="85" spans="1:13" x14ac:dyDescent="0.2">
      <c r="A85">
        <v>785718</v>
      </c>
      <c r="B85" t="s">
        <v>173</v>
      </c>
      <c r="C85" t="s">
        <v>151</v>
      </c>
      <c r="D85" t="s">
        <v>138</v>
      </c>
      <c r="E85" t="s">
        <v>141</v>
      </c>
      <c r="F85" t="s">
        <v>26</v>
      </c>
      <c r="G85">
        <v>654501</v>
      </c>
      <c r="H85">
        <v>654475</v>
      </c>
      <c r="I85">
        <v>545539</v>
      </c>
      <c r="J85">
        <v>654475</v>
      </c>
      <c r="K85">
        <v>654475</v>
      </c>
      <c r="L85">
        <v>460340</v>
      </c>
      <c r="M85">
        <v>460340</v>
      </c>
    </row>
    <row r="86" spans="1:13" x14ac:dyDescent="0.2">
      <c r="A86">
        <v>785718</v>
      </c>
      <c r="B86" t="s">
        <v>174</v>
      </c>
      <c r="C86" t="s">
        <v>151</v>
      </c>
      <c r="D86" t="s">
        <v>138</v>
      </c>
      <c r="E86" t="s">
        <v>139</v>
      </c>
      <c r="F86" t="s">
        <v>25</v>
      </c>
      <c r="G86">
        <v>95</v>
      </c>
      <c r="H86">
        <v>95</v>
      </c>
      <c r="I86">
        <v>82</v>
      </c>
      <c r="J86">
        <v>95</v>
      </c>
      <c r="K86">
        <v>95</v>
      </c>
      <c r="L86">
        <v>34</v>
      </c>
      <c r="M86">
        <v>34</v>
      </c>
    </row>
    <row r="87" spans="1:13" x14ac:dyDescent="0.2">
      <c r="A87">
        <v>785718</v>
      </c>
      <c r="B87" t="s">
        <v>175</v>
      </c>
      <c r="C87" t="s">
        <v>151</v>
      </c>
      <c r="D87" t="s">
        <v>138</v>
      </c>
      <c r="E87" t="s">
        <v>139</v>
      </c>
      <c r="F87" t="s">
        <v>26</v>
      </c>
      <c r="G87">
        <v>3402</v>
      </c>
      <c r="H87">
        <v>3402</v>
      </c>
      <c r="I87">
        <v>2914</v>
      </c>
      <c r="J87">
        <v>3402</v>
      </c>
      <c r="K87">
        <v>3402</v>
      </c>
      <c r="L87">
        <v>1666</v>
      </c>
      <c r="M87">
        <v>1666</v>
      </c>
    </row>
    <row r="88" spans="1:13" x14ac:dyDescent="0.2">
      <c r="A88">
        <v>785718</v>
      </c>
      <c r="B88" t="s">
        <v>176</v>
      </c>
      <c r="C88" t="s">
        <v>151</v>
      </c>
      <c r="D88" t="s">
        <v>143</v>
      </c>
      <c r="E88" t="s">
        <v>143</v>
      </c>
      <c r="F88" t="s">
        <v>25</v>
      </c>
      <c r="G88">
        <v>1482</v>
      </c>
      <c r="H88">
        <v>1479</v>
      </c>
      <c r="I88">
        <v>911</v>
      </c>
      <c r="J88">
        <v>1479</v>
      </c>
      <c r="K88">
        <v>1479</v>
      </c>
      <c r="L88">
        <v>0</v>
      </c>
      <c r="M88">
        <v>0</v>
      </c>
    </row>
    <row r="89" spans="1:13" x14ac:dyDescent="0.2">
      <c r="A89">
        <v>785718</v>
      </c>
      <c r="B89" t="s">
        <v>177</v>
      </c>
      <c r="C89" t="s">
        <v>151</v>
      </c>
      <c r="D89" t="s">
        <v>144</v>
      </c>
      <c r="E89" t="s">
        <v>141</v>
      </c>
      <c r="F89" t="s">
        <v>26</v>
      </c>
      <c r="G89">
        <v>79</v>
      </c>
      <c r="H89">
        <v>79</v>
      </c>
      <c r="I89">
        <v>70</v>
      </c>
      <c r="J89">
        <v>79</v>
      </c>
      <c r="K89">
        <v>79</v>
      </c>
      <c r="L89">
        <v>49</v>
      </c>
      <c r="M89">
        <v>49</v>
      </c>
    </row>
    <row r="90" spans="1:13" x14ac:dyDescent="0.2">
      <c r="A90">
        <v>785718</v>
      </c>
      <c r="B90" t="s">
        <v>178</v>
      </c>
      <c r="C90" t="s">
        <v>152</v>
      </c>
      <c r="D90" t="s">
        <v>137</v>
      </c>
      <c r="E90" t="s">
        <v>137</v>
      </c>
      <c r="F90" t="s">
        <v>137</v>
      </c>
      <c r="G90">
        <v>40</v>
      </c>
      <c r="H90">
        <v>40</v>
      </c>
      <c r="I90">
        <v>31</v>
      </c>
      <c r="J90">
        <v>40</v>
      </c>
      <c r="K90">
        <v>40</v>
      </c>
      <c r="L90">
        <v>21</v>
      </c>
      <c r="M90">
        <v>21</v>
      </c>
    </row>
    <row r="91" spans="1:13" x14ac:dyDescent="0.2">
      <c r="A91">
        <v>785718</v>
      </c>
      <c r="B91" t="s">
        <v>179</v>
      </c>
      <c r="C91" t="s">
        <v>152</v>
      </c>
      <c r="D91" t="s">
        <v>138</v>
      </c>
      <c r="E91" t="s">
        <v>141</v>
      </c>
      <c r="F91" t="s">
        <v>25</v>
      </c>
      <c r="G91">
        <v>10817</v>
      </c>
      <c r="H91">
        <v>10817</v>
      </c>
      <c r="I91">
        <v>8806</v>
      </c>
      <c r="J91">
        <v>10817</v>
      </c>
      <c r="K91">
        <v>10817</v>
      </c>
      <c r="L91">
        <v>7817</v>
      </c>
      <c r="M91">
        <v>7817</v>
      </c>
    </row>
    <row r="92" spans="1:13" x14ac:dyDescent="0.2">
      <c r="A92">
        <v>785718</v>
      </c>
      <c r="B92" t="s">
        <v>180</v>
      </c>
      <c r="C92" t="s">
        <v>152</v>
      </c>
      <c r="D92" t="s">
        <v>138</v>
      </c>
      <c r="E92" t="s">
        <v>141</v>
      </c>
      <c r="F92" t="s">
        <v>140</v>
      </c>
      <c r="G92">
        <v>6</v>
      </c>
      <c r="H92">
        <v>6</v>
      </c>
      <c r="I92">
        <v>5</v>
      </c>
      <c r="J92">
        <v>6</v>
      </c>
      <c r="K92">
        <v>6</v>
      </c>
      <c r="L92">
        <v>0</v>
      </c>
      <c r="M92">
        <v>0</v>
      </c>
    </row>
    <row r="93" spans="1:13" x14ac:dyDescent="0.2">
      <c r="A93">
        <v>785718</v>
      </c>
      <c r="B93" t="s">
        <v>181</v>
      </c>
      <c r="C93" t="s">
        <v>152</v>
      </c>
      <c r="D93" t="s">
        <v>138</v>
      </c>
      <c r="E93" t="s">
        <v>141</v>
      </c>
      <c r="F93" t="s">
        <v>26</v>
      </c>
      <c r="G93">
        <v>312857</v>
      </c>
      <c r="H93">
        <v>312857</v>
      </c>
      <c r="I93">
        <v>270905</v>
      </c>
      <c r="J93">
        <v>312857</v>
      </c>
      <c r="K93">
        <v>312857</v>
      </c>
      <c r="L93">
        <v>209556</v>
      </c>
      <c r="M93">
        <v>209556</v>
      </c>
    </row>
    <row r="94" spans="1:13" x14ac:dyDescent="0.2">
      <c r="A94">
        <v>785718</v>
      </c>
      <c r="B94" t="s">
        <v>182</v>
      </c>
      <c r="C94" t="s">
        <v>152</v>
      </c>
      <c r="D94" t="s">
        <v>138</v>
      </c>
      <c r="E94" t="s">
        <v>139</v>
      </c>
      <c r="F94" t="s">
        <v>25</v>
      </c>
      <c r="G94">
        <v>159</v>
      </c>
      <c r="H94">
        <v>159</v>
      </c>
      <c r="I94">
        <v>138</v>
      </c>
      <c r="J94">
        <v>159</v>
      </c>
      <c r="K94">
        <v>159</v>
      </c>
      <c r="L94">
        <v>73</v>
      </c>
      <c r="M94">
        <v>73</v>
      </c>
    </row>
    <row r="95" spans="1:13" x14ac:dyDescent="0.2">
      <c r="A95">
        <v>785718</v>
      </c>
      <c r="B95" t="s">
        <v>183</v>
      </c>
      <c r="C95" t="s">
        <v>152</v>
      </c>
      <c r="D95" t="s">
        <v>138</v>
      </c>
      <c r="E95" t="s">
        <v>139</v>
      </c>
      <c r="F95" t="s">
        <v>26</v>
      </c>
      <c r="G95">
        <v>5644</v>
      </c>
      <c r="H95">
        <v>5644</v>
      </c>
      <c r="I95">
        <v>4911</v>
      </c>
      <c r="J95">
        <v>5644</v>
      </c>
      <c r="K95">
        <v>5644</v>
      </c>
      <c r="L95">
        <v>2336</v>
      </c>
      <c r="M95">
        <v>2336</v>
      </c>
    </row>
    <row r="96" spans="1:13" x14ac:dyDescent="0.2">
      <c r="A96">
        <v>785718</v>
      </c>
      <c r="B96" t="s">
        <v>184</v>
      </c>
      <c r="C96" t="s">
        <v>152</v>
      </c>
      <c r="D96" t="s">
        <v>143</v>
      </c>
      <c r="E96" t="s">
        <v>143</v>
      </c>
      <c r="F96" t="s">
        <v>25</v>
      </c>
      <c r="G96">
        <v>121</v>
      </c>
      <c r="H96">
        <v>121</v>
      </c>
      <c r="I96">
        <v>83</v>
      </c>
      <c r="J96">
        <v>121</v>
      </c>
      <c r="K96">
        <v>121</v>
      </c>
      <c r="L96">
        <v>0</v>
      </c>
      <c r="M96">
        <v>0</v>
      </c>
    </row>
    <row r="97" spans="1:13" x14ac:dyDescent="0.2">
      <c r="A97">
        <v>785718</v>
      </c>
      <c r="B97" t="s">
        <v>185</v>
      </c>
      <c r="C97" t="s">
        <v>152</v>
      </c>
      <c r="D97" t="s">
        <v>144</v>
      </c>
      <c r="E97" t="s">
        <v>141</v>
      </c>
      <c r="F97" t="s">
        <v>26</v>
      </c>
      <c r="G97">
        <v>138</v>
      </c>
      <c r="H97">
        <v>138</v>
      </c>
      <c r="I97">
        <v>113</v>
      </c>
      <c r="J97">
        <v>138</v>
      </c>
      <c r="K97">
        <v>138</v>
      </c>
      <c r="L97">
        <v>45</v>
      </c>
      <c r="M97">
        <v>45</v>
      </c>
    </row>
  </sheetData>
  <phoneticPr fontId="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Summary</vt:lpstr>
      <vt:lpstr>MediaTable</vt:lpstr>
      <vt:lpstr>MediaTable_device</vt:lpstr>
      <vt:lpstr>Conversions</vt:lpstr>
      <vt:lpstr>Chains</vt:lpstr>
      <vt:lpstr>Chains_compact</vt:lpstr>
      <vt:lpstr>Frequency</vt:lpstr>
      <vt:lpstr>__media_table_source</vt:lpstr>
      <vt:lpstr>__conversions_source</vt:lpstr>
      <vt:lpstr>__media_table_device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Нормоконтролер</dc:creator>
  <cp:lastModifiedBy>Microsoft Office User</cp:lastModifiedBy>
  <dcterms:created xsi:type="dcterms:W3CDTF">2024-02-22T05:44:05Z</dcterms:created>
  <dcterms:modified xsi:type="dcterms:W3CDTF">2025-01-23T14:51:31Z</dcterms:modified>
</cp:coreProperties>
</file>