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085E7C1-CA9E-498A-ABE8-35AFD112C7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MediaTable" sheetId="2" r:id="rId2"/>
    <sheet name="MediaTable_device" sheetId="3" r:id="rId3"/>
    <sheet name="Conversions" sheetId="4" r:id="rId4"/>
    <sheet name="__media_table_source" sheetId="7" state="hidden" r:id="rId5"/>
    <sheet name="__conversions_source" sheetId="8" state="hidden" r:id="rId6"/>
    <sheet name="__media_table_device source" sheetId="9" state="hidden" r:id="rId7"/>
  </sheets>
  <calcPr calcId="191029"/>
  <pivotCaches>
    <pivotCache cacheId="26" r:id="rId8"/>
    <pivotCache cacheId="30" r:id="rId9"/>
    <pivotCache cacheId="37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D19" i="1"/>
  <c r="C19" i="1"/>
  <c r="D18" i="1"/>
  <c r="C18" i="1"/>
  <c r="C17" i="1"/>
</calcChain>
</file>

<file path=xl/sharedStrings.xml><?xml version="1.0" encoding="utf-8"?>
<sst xmlns="http://schemas.openxmlformats.org/spreadsheetml/2006/main" count="860" uniqueCount="142">
  <si>
    <t>Отчет postview с учетом stableid</t>
  </si>
  <si>
    <t>Сайт</t>
  </si>
  <si>
    <t>рекламные кампании</t>
  </si>
  <si>
    <t>Отчет за период (конверсии):</t>
  </si>
  <si>
    <t>01.04.2024 - 14.05.2024</t>
  </si>
  <si>
    <t>Окно (дней):</t>
  </si>
  <si>
    <t>Цели</t>
  </si>
  <si>
    <t>Суммарные показатели</t>
  </si>
  <si>
    <t>Показы:</t>
  </si>
  <si>
    <t>с кукой</t>
  </si>
  <si>
    <t>с кукой + stableid</t>
  </si>
  <si>
    <t>Конверсий</t>
  </si>
  <si>
    <t>обогащенные за счет stableid</t>
  </si>
  <si>
    <t>Прирост за счет stableid</t>
  </si>
  <si>
    <t>Мск: +7 (495) 981-34-00 | СПб: +7 (812) 438-10-74 | sales@adriver.ru | www.adriver.ru</t>
  </si>
  <si>
    <t>Медиа таблица</t>
  </si>
  <si>
    <t>Задача таблицы – показать, насколько качественно мы можем определить расширенные конверсии</t>
  </si>
  <si>
    <t>Конверсии - сумма конверсий postview (по всем целям) без учета stableid</t>
  </si>
  <si>
    <t>Расширенные конверсии - конверсии, обогащенные за счет stableid</t>
  </si>
  <si>
    <t>Изолированные конверсии - конверсии, расчитанные только на основании stableid</t>
  </si>
  <si>
    <t>Значения</t>
  </si>
  <si>
    <t>РК</t>
  </si>
  <si>
    <t>Размещение</t>
  </si>
  <si>
    <t>Показов всего</t>
  </si>
  <si>
    <t>Показы на мобильных устройствах</t>
  </si>
  <si>
    <t>In-App</t>
  </si>
  <si>
    <t>WebView</t>
  </si>
  <si>
    <t>Smart TV</t>
  </si>
  <si>
    <t>Показы с кукой</t>
  </si>
  <si>
    <t>Охват</t>
  </si>
  <si>
    <t>Показы с advid</t>
  </si>
  <si>
    <t>Показы с advid и с кукой</t>
  </si>
  <si>
    <t>Показы с stableid</t>
  </si>
  <si>
    <t>Показы с stableid и кукой</t>
  </si>
  <si>
    <t>Конверсии</t>
  </si>
  <si>
    <t>Расширенные конверсии</t>
  </si>
  <si>
    <t>Изолированные конверсии</t>
  </si>
  <si>
    <t>Медиа таблица (Device)</t>
  </si>
  <si>
    <t>Устройства</t>
  </si>
  <si>
    <t>ОС</t>
  </si>
  <si>
    <t>webtype</t>
  </si>
  <si>
    <t xml:space="preserve">% </t>
  </si>
  <si>
    <t xml:space="preserve">%  </t>
  </si>
  <si>
    <t>Общий итог</t>
  </si>
  <si>
    <t>Конверсии по целям</t>
  </si>
  <si>
    <t>Конверсии - сумма postview конверсий без учета stableid</t>
  </si>
  <si>
    <t>Охват (конверсии) - число пользователей (кук), совершивших конверсии без учета stableid</t>
  </si>
  <si>
    <t>Охват (расширенные конверсии) - число пользователей (кук), совершивших конверсии, обогащенные за счет stableid</t>
  </si>
  <si>
    <t>Изолированные конверсии - конверсии, расчитанные только на основе stableid</t>
  </si>
  <si>
    <t>Охват (изолированные конверсии) - число пользователей (кук), совершивших конверсии, расчитанные только на основе stableid</t>
  </si>
  <si>
    <t>Цель</t>
  </si>
  <si>
    <t>Охват (конверсии)</t>
  </si>
  <si>
    <t>Охват (расширенные конверсии)</t>
  </si>
  <si>
    <t>Охват (изолированные конверсии)</t>
  </si>
  <si>
    <t>0 default</t>
  </si>
  <si>
    <t>1 Покупка</t>
  </si>
  <si>
    <t>ad</t>
  </si>
  <si>
    <t>profile</t>
  </si>
  <si>
    <t>exps</t>
  </si>
  <si>
    <t>exps_mobile</t>
  </si>
  <si>
    <t>in_app</t>
  </si>
  <si>
    <t>exps_webview</t>
  </si>
  <si>
    <t>exps_smart_tv</t>
  </si>
  <si>
    <t>exps_with_userid</t>
  </si>
  <si>
    <t>uniqs</t>
  </si>
  <si>
    <t>exps_with_advid</t>
  </si>
  <si>
    <t>exps_with_advid_and_userid</t>
  </si>
  <si>
    <t>exps_with_stableid</t>
  </si>
  <si>
    <t>exps_with_stableid_and_userid</t>
  </si>
  <si>
    <t>conversions</t>
  </si>
  <si>
    <t>enriched_conversions</t>
  </si>
  <si>
    <t>isolateed_conversions</t>
  </si>
  <si>
    <t>ad_name</t>
  </si>
  <si>
    <t>target</t>
  </si>
  <si>
    <t>default_uniq_sz</t>
  </si>
  <si>
    <t>default_uniq_all</t>
  </si>
  <si>
    <t>default_total</t>
  </si>
  <si>
    <t>enriched_uniq_sz</t>
  </si>
  <si>
    <t>enriched_uniq_all</t>
  </si>
  <si>
    <t>enriched_total</t>
  </si>
  <si>
    <t>isolated_uniq_sz</t>
  </si>
  <si>
    <t>isolated_uniq_all</t>
  </si>
  <si>
    <t>isolated_total</t>
  </si>
  <si>
    <t>counter</t>
  </si>
  <si>
    <t>_device</t>
  </si>
  <si>
    <t>_ostype</t>
  </si>
  <si>
    <t>exp</t>
  </si>
  <si>
    <t>has_userid</t>
  </si>
  <si>
    <t>has_advid</t>
  </si>
  <si>
    <t>has_advid_and_userid</t>
  </si>
  <si>
    <t>has_stableid</t>
  </si>
  <si>
    <t>has_stableid_and_userid</t>
  </si>
  <si>
    <t>Desktop</t>
  </si>
  <si>
    <t>Mobile</t>
  </si>
  <si>
    <t>iOS</t>
  </si>
  <si>
    <t>WebMobile</t>
  </si>
  <si>
    <t>Android</t>
  </si>
  <si>
    <t>Other_mobile_OS</t>
  </si>
  <si>
    <t>Other</t>
  </si>
  <si>
    <t>SmartTV</t>
  </si>
  <si>
    <t>SITE_NAME</t>
  </si>
  <si>
    <t>AD 785718</t>
  </si>
  <si>
    <t>AD 781514</t>
  </si>
  <si>
    <t>3986651 Размещение (app2web)</t>
  </si>
  <si>
    <t>3928863 Размещение</t>
  </si>
  <si>
    <t>3928860 Размещение</t>
  </si>
  <si>
    <t>3994264 Размещение (app2web)</t>
  </si>
  <si>
    <t>4002019 Размещение (app2web)</t>
  </si>
  <si>
    <t>3928864 Размещение</t>
  </si>
  <si>
    <t>3928862 Размещение</t>
  </si>
  <si>
    <t>3952077 Размещение</t>
  </si>
  <si>
    <t>AD 785719</t>
  </si>
  <si>
    <t>AD 785720</t>
  </si>
  <si>
    <t>AD 785721</t>
  </si>
  <si>
    <t>AD 785722</t>
  </si>
  <si>
    <t>AD 785723</t>
  </si>
  <si>
    <t>AD 785724</t>
  </si>
  <si>
    <t>AD 785725</t>
  </si>
  <si>
    <t>AD 785726</t>
  </si>
  <si>
    <t>AD 785727</t>
  </si>
  <si>
    <t>AD 785728</t>
  </si>
  <si>
    <t>AD 785729</t>
  </si>
  <si>
    <t>AD 785730</t>
  </si>
  <si>
    <t>AD 785731</t>
  </si>
  <si>
    <t>AD 785732</t>
  </si>
  <si>
    <t>AD 785733</t>
  </si>
  <si>
    <t>AD 785734</t>
  </si>
  <si>
    <t>AD 785735</t>
  </si>
  <si>
    <t>AD 785736</t>
  </si>
  <si>
    <t>AD 785737</t>
  </si>
  <si>
    <t>AD 785738</t>
  </si>
  <si>
    <t>AD 785739</t>
  </si>
  <si>
    <t>AD 785740</t>
  </si>
  <si>
    <t>AD 785741</t>
  </si>
  <si>
    <t>AD 785742</t>
  </si>
  <si>
    <t>AD 785743</t>
  </si>
  <si>
    <t>AD 785744</t>
  </si>
  <si>
    <t>AD 785745</t>
  </si>
  <si>
    <t>AD 785746</t>
  </si>
  <si>
    <t>AD 785747</t>
  </si>
  <si>
    <t>AD 785748</t>
  </si>
  <si>
    <t>3983418 Размещение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</si>
</sst>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 &quot;#,##0.00&quot;   &quot;;&quot;-&quot;#,##0.00&quot;   &quot;;&quot; -&quot;00&quot;   &quot;;&quot; &quot;@&quot; &quot;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8"/>
      <color rgb="FF0078D7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2"/>
      <color rgb="FF0078D7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808080"/>
      <name val="Calibri"/>
      <family val="2"/>
    </font>
    <font>
      <b/>
      <sz val="14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4"/>
      <color rgb="FF0078D7"/>
      <name val="Calibri"/>
      <family val="2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8D2F5"/>
        <bgColor rgb="FF78D2F5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164" fontId="6" fillId="0" borderId="0"/>
    <xf numFmtId="0" fontId="6" fillId="0" borderId="0"/>
    <xf numFmtId="0" fontId="4" fillId="0" borderId="0"/>
    <xf numFmtId="9" fontId="4" fillId="0" borderId="0"/>
    <xf numFmtId="164" fontId="6" fillId="0" borderId="0"/>
    <xf numFmtId="9" fontId="4" fillId="0" borderId="0"/>
  </cellStyleXfs>
  <cellXfs count="59">
    <xf numFmtId="0" fontId="0" fillId="0" borderId="0" xfId="0"/>
    <xf numFmtId="9" fontId="0" fillId="0" borderId="0" xfId="0" applyNumberFormat="1"/>
    <xf numFmtId="0" fontId="3" fillId="0" borderId="0" xfId="1" applyFont="1"/>
    <xf numFmtId="3" fontId="10" fillId="2" borderId="0" xfId="3" applyNumberFormat="1" applyFont="1" applyFill="1" applyAlignment="1">
      <alignment horizontal="right" vertical="center"/>
    </xf>
    <xf numFmtId="3" fontId="11" fillId="2" borderId="0" xfId="3" applyNumberFormat="1" applyFont="1" applyFill="1" applyAlignment="1">
      <alignment horizontal="right" vertical="center"/>
    </xf>
    <xf numFmtId="0" fontId="6" fillId="0" borderId="0" xfId="4"/>
    <xf numFmtId="0" fontId="7" fillId="0" borderId="0" xfId="4" applyFont="1"/>
    <xf numFmtId="0" fontId="8" fillId="0" borderId="0" xfId="4" applyFont="1" applyAlignment="1">
      <alignment horizontal="right"/>
    </xf>
    <xf numFmtId="0" fontId="8" fillId="0" borderId="0" xfId="4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vertical="center"/>
    </xf>
    <xf numFmtId="0" fontId="6" fillId="0" borderId="0" xfId="4" applyAlignment="1">
      <alignment vertical="center"/>
    </xf>
    <xf numFmtId="14" fontId="8" fillId="0" borderId="0" xfId="4" applyNumberFormat="1" applyFont="1" applyAlignment="1">
      <alignment horizontal="left" vertical="center"/>
    </xf>
    <xf numFmtId="0" fontId="6" fillId="0" borderId="0" xfId="4" applyAlignment="1">
      <alignment horizontal="right" vertical="center"/>
    </xf>
    <xf numFmtId="0" fontId="6" fillId="0" borderId="0" xfId="4" applyAlignment="1">
      <alignment horizontal="left" vertical="center"/>
    </xf>
    <xf numFmtId="0" fontId="9" fillId="0" borderId="0" xfId="4" applyFont="1" applyAlignment="1">
      <alignment horizontal="left"/>
    </xf>
    <xf numFmtId="0" fontId="9" fillId="0" borderId="0" xfId="4" applyFont="1"/>
    <xf numFmtId="0" fontId="10" fillId="2" borderId="0" xfId="4" applyFont="1" applyFill="1" applyAlignment="1">
      <alignment vertical="center"/>
    </xf>
    <xf numFmtId="9" fontId="8" fillId="0" borderId="0" xfId="6" applyFont="1"/>
    <xf numFmtId="9" fontId="13" fillId="0" borderId="0" xfId="6" applyFont="1"/>
    <xf numFmtId="3" fontId="0" fillId="4" borderId="4" xfId="0" applyNumberFormat="1" applyFill="1" applyBorder="1"/>
    <xf numFmtId="0" fontId="0" fillId="4" borderId="5" xfId="0" applyFill="1" applyBorder="1"/>
    <xf numFmtId="3" fontId="0" fillId="4" borderId="5" xfId="0" applyNumberFormat="1" applyFill="1" applyBorder="1"/>
    <xf numFmtId="0" fontId="15" fillId="0" borderId="0" xfId="4" applyFont="1"/>
    <xf numFmtId="0" fontId="8" fillId="0" borderId="0" xfId="4" applyFont="1"/>
    <xf numFmtId="3" fontId="14" fillId="5" borderId="5" xfId="0" applyNumberFormat="1" applyFont="1" applyFill="1" applyBorder="1"/>
    <xf numFmtId="3" fontId="14" fillId="3" borderId="0" xfId="0" applyNumberFormat="1" applyFont="1" applyFill="1"/>
    <xf numFmtId="3" fontId="14" fillId="3" borderId="3" xfId="0" applyNumberFormat="1" applyFont="1" applyFill="1" applyBorder="1"/>
    <xf numFmtId="3" fontId="17" fillId="3" borderId="3" xfId="0" applyNumberFormat="1" applyFont="1" applyFill="1" applyBorder="1"/>
    <xf numFmtId="3" fontId="0" fillId="0" borderId="0" xfId="0" applyNumberFormat="1"/>
    <xf numFmtId="3" fontId="0" fillId="4" borderId="9" xfId="0" applyNumberFormat="1" applyFill="1" applyBorder="1"/>
    <xf numFmtId="0" fontId="0" fillId="0" borderId="5" xfId="0" applyBorder="1"/>
    <xf numFmtId="0" fontId="0" fillId="0" borderId="0" xfId="0" applyAlignment="1">
      <alignment wrapText="1"/>
    </xf>
    <xf numFmtId="3" fontId="14" fillId="3" borderId="1" xfId="0" applyNumberFormat="1" applyFont="1" applyFill="1" applyBorder="1" applyAlignment="1">
      <alignment wrapText="1"/>
    </xf>
    <xf numFmtId="3" fontId="14" fillId="3" borderId="2" xfId="0" applyNumberFormat="1" applyFont="1" applyFill="1" applyBorder="1" applyAlignment="1">
      <alignment wrapText="1"/>
    </xf>
    <xf numFmtId="3" fontId="14" fillId="5" borderId="9" xfId="0" applyNumberFormat="1" applyFont="1" applyFill="1" applyBorder="1"/>
    <xf numFmtId="3" fontId="14" fillId="3" borderId="3" xfId="0" applyNumberFormat="1" applyFont="1" applyFill="1" applyBorder="1" applyAlignment="1">
      <alignment horizontal="center" vertical="center" wrapText="1"/>
    </xf>
    <xf numFmtId="3" fontId="0" fillId="4" borderId="6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3" fontId="0" fillId="4" borderId="4" xfId="0" applyNumberFormat="1" applyFill="1" applyBorder="1" applyAlignment="1">
      <alignment vertical="center"/>
    </xf>
    <xf numFmtId="3" fontId="1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0" fontId="0" fillId="0" borderId="0" xfId="0" pivotButton="1"/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8" fillId="0" borderId="0" xfId="4" applyFont="1" applyAlignment="1">
      <alignment horizontal="left"/>
    </xf>
    <xf numFmtId="0" fontId="16" fillId="0" borderId="0" xfId="5" applyFont="1"/>
    <xf numFmtId="0" fontId="6" fillId="0" borderId="0" xfId="4" applyAlignment="1">
      <alignment horizontal="right"/>
    </xf>
    <xf numFmtId="0" fontId="5" fillId="0" borderId="0" xfId="0" applyFont="1"/>
    <xf numFmtId="0" fontId="1" fillId="0" borderId="0" xfId="0" pivotButton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/>
    <xf numFmtId="0" fontId="4" fillId="0" borderId="0" xfId="5"/>
    <xf numFmtId="0" fontId="0" fillId="0" borderId="0" xfId="0" applyNumberFormat="1"/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4000000}"/>
    <cellStyle name="Обычный 3" xfId="2" xr:uid="{00000000-0005-0000-0000-000002000000}"/>
    <cellStyle name="Обычный 4" xfId="5" xr:uid="{00000000-0005-0000-0000-000005000000}"/>
    <cellStyle name="Процентный 2" xfId="6" xr:uid="{00000000-0005-0000-0000-000006000000}"/>
    <cellStyle name="Процентный 2 2" xfId="8" xr:uid="{00000000-0005-0000-0000-000008000000}"/>
    <cellStyle name="Финансовый 2" xfId="3" xr:uid="{00000000-0005-0000-0000-000003000000}"/>
    <cellStyle name="Финансовый 2 2" xfId="7" xr:uid="{00000000-0005-0000-0000-000007000000}"/>
  </cellStyles>
  <dxfs count="60">
    <dxf>
      <border outline="0">
        <bottom style="thin">
          <color theme="4" tint="0.39997558519241921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wrapText="1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numFmt numFmtId="3" formatCode="#,##0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horizontal="center" vertical="center"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ill>
        <patternFill patternType="solid">
          <bgColor theme="4" tint="0.39997558519241921"/>
        </patternFill>
      </fill>
    </dxf>
    <dxf>
      <numFmt numFmtId="3" formatCode="#,##0"/>
    </dxf>
    <dxf>
      <numFmt numFmtId="3" formatCode="#,##0"/>
    </dxf>
    <dxf>
      <alignment wrapText="1"/>
    </dxf>
    <dxf>
      <alignment wrapText="1"/>
    </dxf>
    <dxf>
      <alignment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/>
      </border>
    </dxf>
    <dxf>
      <font>
        <color theme="1"/>
      </font>
      <fill>
        <patternFill>
          <bgColor theme="0"/>
        </patternFill>
      </fill>
      <border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TableStyleMedium2" defaultPivotStyle="PivotStyleLight16">
    <tableStyle name="PivotStyleMedium9 2" table="0" count="10" xr9:uid="{00000000-0011-0000-FFFF-FFFF00000000}">
      <tableStyleElement type="wholeTable" dxfId="59"/>
      <tableStyleElement type="headerRow" dxfId="58"/>
      <tableStyleElement type="totalRow" dxfId="57"/>
      <tableStyleElement type="firstRowStripe" dxfId="56"/>
      <tableStyleElement type="secondRowStripe" dxfId="55"/>
      <tableStyleElement type="firstColumnStripe" dxfId="54"/>
      <tableStyleElement type="firstSubtotalRow" dxfId="53"/>
      <tableStyleElement type="secondSubtotalRow" dxfId="52"/>
      <tableStyleElement type="pageFieldLabels" dxfId="51"/>
      <tableStyleElement type="pageFieldValues" dxfId="5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95478" cy="27622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247650"/>
          <a:ext cx="1895478" cy="276221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1895478" cy="276221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247650"/>
          <a:ext cx="1895478" cy="276221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s" refreshedDate="45595.857494212964" createdVersion="5" refreshedVersion="7" minRefreshableVersion="3" recordCount="16" xr:uid="{00000000-000A-0000-FFFF-FFFF0F000000}">
  <cacheSource type="worksheet">
    <worksheetSource name="conversions_source"/>
  </cacheSource>
  <cacheFields count="17">
    <cacheField name="ad" numFmtId="0">
      <sharedItems containsSemiMixedTypes="0" containsString="0" containsNumber="1" containsInteger="1" minValue="781514" maxValue="793911" count="3">
        <n v="781514"/>
        <n v="785718"/>
        <n v="793911" u="1"/>
      </sharedItems>
    </cacheField>
    <cacheField name="ad_name" numFmtId="0">
      <sharedItems/>
    </cacheField>
    <cacheField name="profile" numFmtId="0">
      <sharedItems containsBlank="1" count="17">
        <s v="3928863 Размещение"/>
        <s v="3928860 Размещение"/>
        <s v="3994264 Размещение (app2web)"/>
        <s v="4002019 Размещение (app2web)"/>
        <s v="3928864 Размещение"/>
        <s v="3928862 Размещение"/>
        <s v="3986651 Размещение (app2web)"/>
        <s v="3952077 Размещение"/>
        <s v="4002019 Byyd dress 3D (app2web)" u="1"/>
        <m u="1"/>
        <s v="3928862 TheBlueprint" u="1"/>
        <s v="3952077 GoTech" u="1"/>
        <s v="3994264 Byyd Premium (app2web)" u="1"/>
        <s v="3928860 Buzzoola" u="1"/>
        <s v="3928864 TheSymbol" u="1"/>
        <s v="3986651 Byyd Studio (app2web)" u="1"/>
        <s v="3928863 MarieClarie" u="1"/>
      </sharedItems>
    </cacheField>
    <cacheField name="target" numFmtId="0">
      <sharedItems containsMixedTypes="1" containsNumber="1" containsInteger="1" minValue="0" maxValue="4" count="7">
        <s v="1 Покупка"/>
        <s v="0 default"/>
        <n v="0" u="1"/>
        <n v="3" u="1"/>
        <n v="4" u="1"/>
        <n v="2" u="1"/>
        <n v="1" u="1"/>
      </sharedItems>
    </cacheField>
    <cacheField name="default_uniq_sz" numFmtId="0">
      <sharedItems containsSemiMixedTypes="0" containsString="0" containsNumber="1" containsInteger="1" minValue="0" maxValue="713"/>
    </cacheField>
    <cacheField name="default_uniq_all" numFmtId="0">
      <sharedItems containsSemiMixedTypes="0" containsString="0" containsNumber="1" containsInteger="1" minValue="0" maxValue="713"/>
    </cacheField>
    <cacheField name="default_total" numFmtId="0">
      <sharedItems containsSemiMixedTypes="0" containsString="0" containsNumber="1" containsInteger="1" minValue="0" maxValue="5477"/>
    </cacheField>
    <cacheField name="enriched_uniq_sz" numFmtId="0">
      <sharedItems containsSemiMixedTypes="0" containsString="0" containsNumber="1" containsInteger="1" minValue="1" maxValue="715"/>
    </cacheField>
    <cacheField name="enriched_uniq_all" numFmtId="0">
      <sharedItems containsSemiMixedTypes="0" containsString="0" containsNumber="1" containsInteger="1" minValue="0" maxValue="715"/>
    </cacheField>
    <cacheField name="enriched_total" numFmtId="0">
      <sharedItems containsSemiMixedTypes="0" containsString="0" containsNumber="1" containsInteger="1" minValue="1" maxValue="5482"/>
    </cacheField>
    <cacheField name="isolated_uniq_sz" numFmtId="0">
      <sharedItems containsSemiMixedTypes="0" containsString="0" containsNumber="1" containsInteger="1" minValue="0" maxValue="181"/>
    </cacheField>
    <cacheField name="isolated_uniq_all" numFmtId="0">
      <sharedItems containsSemiMixedTypes="0" containsString="0" containsNumber="1" containsInteger="1" minValue="0" maxValue="181"/>
    </cacheField>
    <cacheField name="isolated_total" numFmtId="0">
      <sharedItems containsSemiMixedTypes="0" containsString="0" containsNumber="1" containsInteger="1" minValue="0" maxValue="723"/>
    </cacheField>
    <cacheField name="counter" numFmtId="0">
      <sharedItems containsSemiMixedTypes="0" containsString="0" containsNumber="1" containsInteger="1" minValue="1" maxValue="1"/>
    </cacheField>
    <cacheField name="_default_uniq" numFmtId="0" formula=" IF(counter= 1,default_uniq_sz,default_uniq_all)" databaseField="0"/>
    <cacheField name="_enriched_uniq " numFmtId="0" formula=" IF(counter= 1,enriched_uniq_sz,enriched_uniq_all)" databaseField="0"/>
    <cacheField name="_isolated_uniq " numFmtId="0" formula=" IF(counter= 1,isolated_uniq_sz,isolated_uniq_all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s" refreshedDate="45595.857494212964" createdVersion="5" refreshedVersion="7" minRefreshableVersion="3" recordCount="9" xr:uid="{00000000-000A-0000-FFFF-FFFF13000000}">
  <cacheSource type="worksheet">
    <worksheetSource name="media_table_source"/>
  </cacheSource>
  <cacheFields count="16">
    <cacheField name="ad" numFmtId="0">
      <sharedItems containsSemiMixedTypes="0" containsString="0" containsNumber="1" containsInteger="1" minValue="779435" maxValue="785718" count="3">
        <n v="781514"/>
        <n v="785718"/>
        <n v="779435" u="1"/>
      </sharedItems>
    </cacheField>
    <cacheField name="profile" numFmtId="0">
      <sharedItems containsBlank="1" count="33">
        <s v="3928860 Размещение"/>
        <s v="3928862 Размещение"/>
        <s v="3928863 Размещение"/>
        <s v="3928864 Размещение"/>
        <s v="3952077 Размещение"/>
        <s v="3983418 Размещение"/>
        <s v="3986651 Размещение (app2web)"/>
        <s v="3994264 Размещение (app2web)"/>
        <s v="4002019 Размещение (app2web)"/>
        <s v="4002019 Byyd dress 3D (app2web)" u="1"/>
        <m u="1"/>
        <s v="3983418 Byyd" u="1"/>
        <s v="3928862 TheBlueprint" u="1"/>
        <s v="3898140 byyd_in-stream_ss24" u="1"/>
        <s v="3918146 hybrid_in-stream_evening" u="1"/>
        <s v="3952077 GoTech" u="1"/>
        <s v="3994264 Byyd Premium (app2web)" u="1"/>
        <s v="3918147 vk_in-stream_evening" u="1"/>
        <s v="3983418  Размещение" u="1"/>
        <s v="3952077  Размещение" u="1"/>
        <s v="3902810 byyd_in-stream_ss24_video1" u="1"/>
        <s v="4002019  Размещение (app2web)" u="1"/>
        <s v="3928860 Buzzoola" u="1"/>
        <s v="3928864 TheSymbol" u="1"/>
        <s v="3986651 Byyd Studio (app2web)" u="1"/>
        <s v="3928860  Размещение" u="1"/>
        <s v="3928862  Размещение" u="1"/>
        <s v="3928863  Размещение" u="1"/>
        <s v="3928864  Размещение" u="1"/>
        <s v="3928863 MarieClarie" u="1"/>
        <s v="3898139 hybrid_in-stream_ss24" u="1"/>
        <s v="3902811 byyd_in-stream_ss24_video2" u="1"/>
        <s v="3994264  Размещение (app2web)" u="1"/>
      </sharedItems>
    </cacheField>
    <cacheField name="exps" numFmtId="0">
      <sharedItems containsSemiMixedTypes="0" containsString="0" containsNumber="1" containsInteger="1" minValue="47053" maxValue="1813337"/>
    </cacheField>
    <cacheField name="exps_mobile" numFmtId="0">
      <sharedItems containsSemiMixedTypes="0" containsString="0" containsNumber="1" containsInteger="1" minValue="47009" maxValue="1210773"/>
    </cacheField>
    <cacheField name="in_app" numFmtId="0">
      <sharedItems containsSemiMixedTypes="0" containsString="0" containsNumber="1" containsInteger="1" minValue="6" maxValue="25620"/>
    </cacheField>
    <cacheField name="exps_webview" numFmtId="0">
      <sharedItems containsSemiMixedTypes="0" containsString="0" containsNumber="1" containsInteger="1" minValue="3910" maxValue="657982"/>
    </cacheField>
    <cacheField name="exps_smart_tv" numFmtId="0">
      <sharedItems containsSemiMixedTypes="0" containsString="0" containsNumber="1" containsInteger="1" minValue="11" maxValue="7351"/>
    </cacheField>
    <cacheField name="exps_with_userid" numFmtId="0">
      <sharedItems containsSemiMixedTypes="0" containsString="0" containsNumber="1" containsInteger="1" minValue="1896" maxValue="1070873"/>
    </cacheField>
    <cacheField name="uniqs" numFmtId="0">
      <sharedItems containsSemiMixedTypes="0" containsString="0" containsNumber="1" containsInteger="1" minValue="1763" maxValue="575712"/>
    </cacheField>
    <cacheField name="exps_with_advid" numFmtId="0">
      <sharedItems containsSemiMixedTypes="0" containsString="0" containsNumber="1" containsInteger="1" minValue="0" maxValue="667676"/>
    </cacheField>
    <cacheField name="exps_with_advid_and_userid" numFmtId="0">
      <sharedItems containsSemiMixedTypes="0" containsString="0" containsNumber="1" containsInteger="1" minValue="0" maxValue="667676"/>
    </cacheField>
    <cacheField name="exps_with_stableid" numFmtId="0">
      <sharedItems containsSemiMixedTypes="0" containsString="0" containsNumber="1" containsInteger="1" minValue="24118" maxValue="468236"/>
    </cacheField>
    <cacheField name="exps_with_stableid_and_userid" numFmtId="0">
      <sharedItems containsSemiMixedTypes="0" containsString="0" containsNumber="1" containsInteger="1" minValue="1005" maxValue="468236"/>
    </cacheField>
    <cacheField name="conversions" numFmtId="0">
      <sharedItems containsSemiMixedTypes="0" containsString="0" containsNumber="1" containsInteger="1" minValue="0" maxValue="5484"/>
    </cacheField>
    <cacheField name="enriched_conversions" numFmtId="0">
      <sharedItems containsSemiMixedTypes="0" containsString="0" containsNumber="1" containsInteger="1" minValue="0" maxValue="5489"/>
    </cacheField>
    <cacheField name="isolateed_conversions" numFmtId="0">
      <sharedItems containsSemiMixedTypes="0" containsString="0" containsNumber="1" containsInteger="1" minValue="0" maxValue="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gs" refreshedDate="45595.857494444441" createdVersion="5" refreshedVersion="7" minRefreshableVersion="3" recordCount="96" xr:uid="{00000000-000A-0000-FFFF-FFFF1A000000}">
  <cacheSource type="worksheet">
    <worksheetSource name="media_table_device_source"/>
  </cacheSource>
  <cacheFields count="16">
    <cacheField name="ad" numFmtId="0">
      <sharedItems containsSemiMixedTypes="0" containsString="0" containsNumber="1" containsInteger="1" minValue="779435" maxValue="793911" count="4">
        <n v="781514"/>
        <n v="785718"/>
        <n v="779435" u="1"/>
        <n v="793911" u="1"/>
      </sharedItems>
    </cacheField>
    <cacheField name="ad_name" numFmtId="0">
      <sharedItems/>
    </cacheField>
    <cacheField name="profile" numFmtId="0">
      <sharedItems containsBlank="1" count="25">
        <s v="3928860 Размещение"/>
        <s v="3928862 Размещение"/>
        <s v="3928863 Размещение"/>
        <s v="3928864 Размещение"/>
        <s v="3952077 Размещение"/>
        <s v="3983418 Размещение"/>
        <s v="3986651 Размещение (app2web)"/>
        <s v="3994264 Размещение (app2web)"/>
        <s v="4002019 Размещение (app2web)"/>
        <s v="4002019 Byyd dress 3D (app2web)" u="1"/>
        <m u="1"/>
        <s v="3983418 Byyd" u="1"/>
        <s v="3928862 TheBlueprint" u="1"/>
        <s v="3898140 byyd_in-stream_ss24" u="1"/>
        <s v="3918146 hybrid_in-stream_evening" u="1"/>
        <s v="3952077 GoTech" u="1"/>
        <s v="3994264 Byyd Premium (app2web)" u="1"/>
        <s v="3918147 vk_in-stream_evening" u="1"/>
        <s v="3902810 byyd_in-stream_ss24_video1" u="1"/>
        <s v="3928860 Buzzoola" u="1"/>
        <s v="3928864 TheSymbol" u="1"/>
        <s v="3986651 Byyd Studio (app2web)" u="1"/>
        <s v="3928863 MarieClarie" u="1"/>
        <s v="3898139 hybrid_in-stream_ss24" u="1"/>
        <s v="3902811 byyd_in-stream_ss24_video2" u="1"/>
      </sharedItems>
    </cacheField>
    <cacheField name="_device" numFmtId="0">
      <sharedItems containsBlank="1" count="5">
        <s v="Desktop"/>
        <s v="Mobile"/>
        <s v="Other"/>
        <s v="SmartTV"/>
        <m u="1"/>
      </sharedItems>
    </cacheField>
    <cacheField name="_ostype" numFmtId="0">
      <sharedItems containsBlank="1" count="6">
        <s v="Desktop"/>
        <s v="Android"/>
        <s v="Other_mobile_OS"/>
        <s v="iOS"/>
        <s v="Other"/>
        <m u="1"/>
      </sharedItems>
    </cacheField>
    <cacheField name="webtype" numFmtId="0">
      <sharedItems containsBlank="1" count="6">
        <s v="Desktop"/>
        <s v="In-App"/>
        <s v="WebMobile"/>
        <s v="WebView"/>
        <s v="Other"/>
        <m u="1"/>
      </sharedItems>
    </cacheField>
    <cacheField name="exp" numFmtId="0">
      <sharedItems containsSemiMixedTypes="0" containsString="0" containsNumber="1" containsInteger="1" minValue="1" maxValue="789662"/>
    </cacheField>
    <cacheField name="has_userid" numFmtId="0">
      <sharedItems containsSemiMixedTypes="0" containsString="0" containsNumber="1" containsInteger="1" minValue="0" maxValue="654475"/>
    </cacheField>
    <cacheField name="uniqs" numFmtId="0">
      <sharedItems containsSemiMixedTypes="0" containsString="0" containsNumber="1" containsInteger="1" minValue="0" maxValue="549203"/>
    </cacheField>
    <cacheField name="has_advid" numFmtId="0">
      <sharedItems containsSemiMixedTypes="0" containsString="0" containsNumber="1" containsInteger="1" minValue="0" maxValue="654475"/>
    </cacheField>
    <cacheField name="has_advid_and_userid" numFmtId="0">
      <sharedItems containsSemiMixedTypes="0" containsString="0" containsNumber="1" containsInteger="1" minValue="0" maxValue="654475"/>
    </cacheField>
    <cacheField name="has_stableid" numFmtId="0">
      <sharedItems containsSemiMixedTypes="0" containsString="0" containsNumber="1" containsInteger="1" minValue="0" maxValue="460340"/>
    </cacheField>
    <cacheField name="has_stableid_and_userid" numFmtId="0">
      <sharedItems containsSemiMixedTypes="0" containsString="0" containsNumber="1" containsInteger="1" minValue="0" maxValue="460340"/>
    </cacheField>
    <cacheField name="has_userid_proc" numFmtId="0" formula="has_userid/exp" databaseField="0"/>
    <cacheField name="has_match_proc" numFmtId="0" formula="IFERROR(#NAME?/has_userid, 0)" databaseField="0"/>
    <cacheField name="has_stableid_proc" numFmtId="0" formula="IFERROR(has_stableid_and_userid/has_userid, 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s v="AD 781514"/>
    <x v="0"/>
    <x v="0"/>
    <n v="6"/>
    <n v="0"/>
    <n v="8"/>
    <n v="6"/>
    <n v="0"/>
    <n v="8"/>
    <n v="1"/>
    <n v="0"/>
    <n v="1"/>
    <n v="1"/>
  </r>
  <r>
    <x v="0"/>
    <s v="AD 781514"/>
    <x v="1"/>
    <x v="1"/>
    <n v="117"/>
    <n v="117"/>
    <n v="858"/>
    <n v="117"/>
    <n v="117"/>
    <n v="858"/>
    <n v="7"/>
    <n v="7"/>
    <n v="17"/>
    <n v="1"/>
  </r>
  <r>
    <x v="1"/>
    <s v="AD 785718"/>
    <x v="2"/>
    <x v="0"/>
    <n v="0"/>
    <n v="0"/>
    <n v="0"/>
    <n v="1"/>
    <n v="0"/>
    <n v="1"/>
    <n v="1"/>
    <n v="0"/>
    <n v="1"/>
    <n v="1"/>
  </r>
  <r>
    <x v="1"/>
    <s v="AD 785718"/>
    <x v="3"/>
    <x v="0"/>
    <n v="0"/>
    <n v="0"/>
    <n v="0"/>
    <n v="1"/>
    <n v="0"/>
    <n v="2"/>
    <n v="1"/>
    <n v="0"/>
    <n v="2"/>
    <n v="1"/>
  </r>
  <r>
    <x v="0"/>
    <s v="AD 781514"/>
    <x v="4"/>
    <x v="0"/>
    <n v="4"/>
    <n v="0"/>
    <n v="5"/>
    <n v="4"/>
    <n v="0"/>
    <n v="5"/>
    <n v="0"/>
    <n v="0"/>
    <n v="0"/>
    <n v="1"/>
  </r>
  <r>
    <x v="1"/>
    <s v="AD 785718"/>
    <x v="2"/>
    <x v="1"/>
    <n v="2"/>
    <n v="2"/>
    <n v="6"/>
    <n v="150"/>
    <n v="150"/>
    <n v="491"/>
    <n v="148"/>
    <n v="148"/>
    <n v="485"/>
    <n v="1"/>
  </r>
  <r>
    <x v="0"/>
    <s v="AD 781514"/>
    <x v="5"/>
    <x v="0"/>
    <n v="2"/>
    <n v="0"/>
    <n v="4"/>
    <n v="2"/>
    <n v="0"/>
    <n v="4"/>
    <n v="0"/>
    <n v="0"/>
    <n v="0"/>
    <n v="1"/>
  </r>
  <r>
    <x v="0"/>
    <s v="AD 781514"/>
    <x v="0"/>
    <x v="1"/>
    <n v="509"/>
    <n v="509"/>
    <n v="5114"/>
    <n v="509"/>
    <n v="509"/>
    <n v="5115"/>
    <n v="22"/>
    <n v="22"/>
    <n v="249"/>
    <n v="1"/>
  </r>
  <r>
    <x v="0"/>
    <s v="AD 781514"/>
    <x v="5"/>
    <x v="1"/>
    <n v="241"/>
    <n v="241"/>
    <n v="2167"/>
    <n v="241"/>
    <n v="241"/>
    <n v="2167"/>
    <n v="10"/>
    <n v="10"/>
    <n v="39"/>
    <n v="1"/>
  </r>
  <r>
    <x v="1"/>
    <s v="AD 785718"/>
    <x v="6"/>
    <x v="0"/>
    <n v="0"/>
    <n v="0"/>
    <n v="0"/>
    <n v="3"/>
    <n v="0"/>
    <n v="4"/>
    <n v="3"/>
    <n v="0"/>
    <n v="4"/>
    <n v="1"/>
  </r>
  <r>
    <x v="0"/>
    <s v="AD 781514"/>
    <x v="7"/>
    <x v="0"/>
    <n v="7"/>
    <n v="0"/>
    <n v="7"/>
    <n v="7"/>
    <n v="0"/>
    <n v="7"/>
    <n v="1"/>
    <n v="0"/>
    <n v="1"/>
    <n v="1"/>
  </r>
  <r>
    <x v="1"/>
    <s v="AD 785718"/>
    <x v="6"/>
    <x v="1"/>
    <n v="5"/>
    <n v="5"/>
    <n v="21"/>
    <n v="186"/>
    <n v="186"/>
    <n v="744"/>
    <n v="181"/>
    <n v="181"/>
    <n v="723"/>
    <n v="1"/>
  </r>
  <r>
    <x v="0"/>
    <s v="AD 781514"/>
    <x v="4"/>
    <x v="1"/>
    <n v="481"/>
    <n v="481"/>
    <n v="4129"/>
    <n v="482"/>
    <n v="482"/>
    <n v="4134"/>
    <n v="35"/>
    <n v="35"/>
    <n v="240"/>
    <n v="1"/>
  </r>
  <r>
    <x v="1"/>
    <s v="AD 785718"/>
    <x v="3"/>
    <x v="1"/>
    <n v="0"/>
    <n v="0"/>
    <n v="0"/>
    <n v="84"/>
    <n v="84"/>
    <n v="370"/>
    <n v="84"/>
    <n v="84"/>
    <n v="370"/>
    <n v="1"/>
  </r>
  <r>
    <x v="0"/>
    <s v="AD 781514"/>
    <x v="7"/>
    <x v="1"/>
    <n v="713"/>
    <n v="713"/>
    <n v="5477"/>
    <n v="715"/>
    <n v="715"/>
    <n v="5482"/>
    <n v="33"/>
    <n v="33"/>
    <n v="217"/>
    <n v="1"/>
  </r>
  <r>
    <x v="0"/>
    <s v="AD 781514"/>
    <x v="1"/>
    <x v="0"/>
    <n v="5"/>
    <n v="0"/>
    <n v="6"/>
    <n v="5"/>
    <n v="0"/>
    <n v="6"/>
    <n v="0"/>
    <n v="0"/>
    <n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1813337"/>
    <n v="1016163"/>
    <n v="27"/>
    <n v="26179"/>
    <n v="7351"/>
    <n v="1070873"/>
    <n v="342889"/>
    <n v="0"/>
    <n v="0"/>
    <n v="99832"/>
    <n v="62389"/>
    <n v="864"/>
    <n v="864"/>
    <n v="17"/>
  </r>
  <r>
    <x v="0"/>
    <x v="1"/>
    <n v="317587"/>
    <n v="146455"/>
    <n v="69"/>
    <n v="8153"/>
    <n v="11"/>
    <n v="125729"/>
    <n v="36506"/>
    <n v="0"/>
    <n v="0"/>
    <n v="86260"/>
    <n v="66737"/>
    <n v="2171"/>
    <n v="2171"/>
    <n v="39"/>
  </r>
  <r>
    <x v="0"/>
    <x v="2"/>
    <n v="1546090"/>
    <n v="1210773"/>
    <n v="6"/>
    <n v="368492"/>
    <n v="64"/>
    <n v="682868"/>
    <n v="139815"/>
    <n v="0"/>
    <n v="0"/>
    <n v="88104"/>
    <n v="71174"/>
    <n v="5122"/>
    <n v="5123"/>
    <n v="250"/>
  </r>
  <r>
    <x v="0"/>
    <x v="3"/>
    <n v="420035"/>
    <n v="301977"/>
    <n v="6"/>
    <n v="3910"/>
    <n v="12"/>
    <n v="319807"/>
    <n v="55113"/>
    <n v="0"/>
    <n v="0"/>
    <n v="24118"/>
    <n v="23441"/>
    <n v="4134"/>
    <n v="4139"/>
    <n v="240"/>
  </r>
  <r>
    <x v="0"/>
    <x v="4"/>
    <n v="1321467"/>
    <n v="679524"/>
    <n v="15"/>
    <n v="19958"/>
    <n v="2304"/>
    <n v="714252"/>
    <n v="505023"/>
    <n v="0"/>
    <n v="0"/>
    <n v="43411"/>
    <n v="27059"/>
    <n v="5484"/>
    <n v="5489"/>
    <n v="218"/>
  </r>
  <r>
    <x v="1"/>
    <x v="5"/>
    <n v="47053"/>
    <n v="47009"/>
    <n v="951"/>
    <n v="46089"/>
    <n v="16"/>
    <n v="1896"/>
    <n v="1763"/>
    <n v="0"/>
    <n v="0"/>
    <n v="31121"/>
    <n v="1005"/>
    <n v="0"/>
    <n v="0"/>
    <n v="0"/>
  </r>
  <r>
    <x v="1"/>
    <x v="6"/>
    <n v="661534"/>
    <n v="660556"/>
    <n v="25620"/>
    <n v="635873"/>
    <n v="267"/>
    <n v="661534"/>
    <n v="575712"/>
    <n v="661528"/>
    <n v="661528"/>
    <n v="445819"/>
    <n v="445819"/>
    <n v="21"/>
    <n v="748"/>
    <n v="727"/>
  </r>
  <r>
    <x v="1"/>
    <x v="7"/>
    <n v="667708"/>
    <n v="666130"/>
    <n v="9706"/>
    <n v="657982"/>
    <n v="79"/>
    <n v="667678"/>
    <n v="556158"/>
    <n v="667676"/>
    <n v="667676"/>
    <n v="468236"/>
    <n v="468236"/>
    <n v="6"/>
    <n v="492"/>
    <n v="486"/>
  </r>
  <r>
    <x v="1"/>
    <x v="8"/>
    <n v="329782"/>
    <n v="329483"/>
    <n v="11097"/>
    <n v="318639"/>
    <n v="138"/>
    <n v="329782"/>
    <n v="284804"/>
    <n v="329782"/>
    <n v="329782"/>
    <n v="219848"/>
    <n v="219848"/>
    <n v="0"/>
    <n v="372"/>
    <n v="37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AD 781514"/>
    <x v="0"/>
    <x v="0"/>
    <x v="0"/>
    <x v="0"/>
    <n v="789662"/>
    <n v="400470"/>
    <n v="147676"/>
    <n v="0"/>
    <n v="0"/>
    <n v="40564"/>
    <n v="17254"/>
  </r>
  <r>
    <x v="0"/>
    <s v="AD 781514"/>
    <x v="0"/>
    <x v="1"/>
    <x v="1"/>
    <x v="1"/>
    <n v="6"/>
    <n v="0"/>
    <n v="0"/>
    <n v="0"/>
    <n v="0"/>
    <n v="0"/>
    <n v="0"/>
  </r>
  <r>
    <x v="0"/>
    <s v="AD 781514"/>
    <x v="0"/>
    <x v="1"/>
    <x v="1"/>
    <x v="2"/>
    <n v="771281"/>
    <n v="642328"/>
    <n v="184041"/>
    <n v="0"/>
    <n v="0"/>
    <n v="53448"/>
    <n v="43981"/>
  </r>
  <r>
    <x v="0"/>
    <s v="AD 781514"/>
    <x v="0"/>
    <x v="1"/>
    <x v="1"/>
    <x v="3"/>
    <n v="19832"/>
    <n v="18345"/>
    <n v="7163"/>
    <n v="0"/>
    <n v="0"/>
    <n v="938"/>
    <n v="850"/>
  </r>
  <r>
    <x v="0"/>
    <s v="AD 781514"/>
    <x v="0"/>
    <x v="1"/>
    <x v="2"/>
    <x v="2"/>
    <n v="193"/>
    <n v="116"/>
    <n v="36"/>
    <n v="0"/>
    <n v="0"/>
    <n v="11"/>
    <n v="10"/>
  </r>
  <r>
    <x v="0"/>
    <s v="AD 781514"/>
    <x v="0"/>
    <x v="1"/>
    <x v="3"/>
    <x v="2"/>
    <n v="224666"/>
    <n v="3152"/>
    <n v="1098"/>
    <n v="0"/>
    <n v="0"/>
    <n v="4675"/>
    <n v="113"/>
  </r>
  <r>
    <x v="0"/>
    <s v="AD 781514"/>
    <x v="0"/>
    <x v="1"/>
    <x v="3"/>
    <x v="3"/>
    <n v="185"/>
    <n v="0"/>
    <n v="0"/>
    <n v="0"/>
    <n v="0"/>
    <n v="4"/>
    <n v="0"/>
  </r>
  <r>
    <x v="0"/>
    <s v="AD 781514"/>
    <x v="0"/>
    <x v="2"/>
    <x v="4"/>
    <x v="1"/>
    <n v="1"/>
    <n v="0"/>
    <n v="0"/>
    <n v="0"/>
    <n v="0"/>
    <n v="0"/>
    <n v="0"/>
  </r>
  <r>
    <x v="0"/>
    <s v="AD 781514"/>
    <x v="0"/>
    <x v="2"/>
    <x v="4"/>
    <x v="4"/>
    <n v="160"/>
    <n v="11"/>
    <n v="9"/>
    <n v="0"/>
    <n v="0"/>
    <n v="3"/>
    <n v="0"/>
  </r>
  <r>
    <x v="0"/>
    <s v="AD 781514"/>
    <x v="0"/>
    <x v="3"/>
    <x v="1"/>
    <x v="1"/>
    <n v="20"/>
    <n v="10"/>
    <n v="5"/>
    <n v="0"/>
    <n v="0"/>
    <n v="0"/>
    <n v="0"/>
  </r>
  <r>
    <x v="0"/>
    <s v="AD 781514"/>
    <x v="0"/>
    <x v="3"/>
    <x v="1"/>
    <x v="4"/>
    <n v="118"/>
    <n v="95"/>
    <n v="36"/>
    <n v="0"/>
    <n v="0"/>
    <n v="1"/>
    <n v="1"/>
  </r>
  <r>
    <x v="0"/>
    <s v="AD 781514"/>
    <x v="0"/>
    <x v="3"/>
    <x v="1"/>
    <x v="3"/>
    <n v="6162"/>
    <n v="6064"/>
    <n v="2779"/>
    <n v="0"/>
    <n v="0"/>
    <n v="164"/>
    <n v="162"/>
  </r>
  <r>
    <x v="0"/>
    <s v="AD 781514"/>
    <x v="0"/>
    <x v="3"/>
    <x v="4"/>
    <x v="4"/>
    <n v="1051"/>
    <n v="282"/>
    <n v="116"/>
    <n v="0"/>
    <n v="0"/>
    <n v="24"/>
    <n v="18"/>
  </r>
  <r>
    <x v="0"/>
    <s v="AD 781514"/>
    <x v="1"/>
    <x v="0"/>
    <x v="0"/>
    <x v="0"/>
    <n v="171062"/>
    <n v="66477"/>
    <n v="10367"/>
    <n v="0"/>
    <n v="0"/>
    <n v="53306"/>
    <n v="35396"/>
  </r>
  <r>
    <x v="0"/>
    <s v="AD 781514"/>
    <x v="1"/>
    <x v="0"/>
    <x v="3"/>
    <x v="0"/>
    <n v="2"/>
    <n v="0"/>
    <n v="0"/>
    <n v="0"/>
    <n v="0"/>
    <n v="0"/>
    <n v="0"/>
  </r>
  <r>
    <x v="0"/>
    <s v="AD 781514"/>
    <x v="1"/>
    <x v="1"/>
    <x v="1"/>
    <x v="1"/>
    <n v="14"/>
    <n v="5"/>
    <n v="3"/>
    <n v="0"/>
    <n v="0"/>
    <n v="4"/>
    <n v="4"/>
  </r>
  <r>
    <x v="0"/>
    <s v="AD 781514"/>
    <x v="1"/>
    <x v="1"/>
    <x v="1"/>
    <x v="2"/>
    <n v="97194"/>
    <n v="50702"/>
    <n v="22440"/>
    <n v="0"/>
    <n v="0"/>
    <n v="27243"/>
    <n v="25799"/>
  </r>
  <r>
    <x v="0"/>
    <s v="AD 781514"/>
    <x v="1"/>
    <x v="1"/>
    <x v="1"/>
    <x v="3"/>
    <n v="5088"/>
    <n v="3904"/>
    <n v="1622"/>
    <n v="0"/>
    <n v="0"/>
    <n v="2631"/>
    <n v="2629"/>
  </r>
  <r>
    <x v="0"/>
    <s v="AD 781514"/>
    <x v="1"/>
    <x v="1"/>
    <x v="2"/>
    <x v="1"/>
    <n v="1"/>
    <n v="0"/>
    <n v="0"/>
    <n v="0"/>
    <n v="0"/>
    <n v="0"/>
    <n v="0"/>
  </r>
  <r>
    <x v="0"/>
    <s v="AD 781514"/>
    <x v="1"/>
    <x v="1"/>
    <x v="2"/>
    <x v="2"/>
    <n v="18"/>
    <n v="0"/>
    <n v="0"/>
    <n v="0"/>
    <n v="0"/>
    <n v="0"/>
    <n v="0"/>
  </r>
  <r>
    <x v="0"/>
    <s v="AD 781514"/>
    <x v="1"/>
    <x v="1"/>
    <x v="3"/>
    <x v="2"/>
    <n v="41077"/>
    <n v="3512"/>
    <n v="1494"/>
    <n v="0"/>
    <n v="0"/>
    <n v="2345"/>
    <n v="2179"/>
  </r>
  <r>
    <x v="0"/>
    <s v="AD 781514"/>
    <x v="1"/>
    <x v="1"/>
    <x v="3"/>
    <x v="3"/>
    <n v="3063"/>
    <n v="1121"/>
    <n v="765"/>
    <n v="0"/>
    <n v="0"/>
    <n v="731"/>
    <n v="730"/>
  </r>
  <r>
    <x v="0"/>
    <s v="AD 781514"/>
    <x v="1"/>
    <x v="2"/>
    <x v="4"/>
    <x v="1"/>
    <n v="54"/>
    <n v="0"/>
    <n v="0"/>
    <n v="0"/>
    <n v="0"/>
    <n v="0"/>
    <n v="0"/>
  </r>
  <r>
    <x v="0"/>
    <s v="AD 781514"/>
    <x v="1"/>
    <x v="2"/>
    <x v="4"/>
    <x v="4"/>
    <n v="3"/>
    <n v="0"/>
    <n v="0"/>
    <n v="0"/>
    <n v="0"/>
    <n v="0"/>
    <n v="0"/>
  </r>
  <r>
    <x v="0"/>
    <s v="AD 781514"/>
    <x v="1"/>
    <x v="3"/>
    <x v="1"/>
    <x v="3"/>
    <n v="2"/>
    <n v="1"/>
    <n v="1"/>
    <n v="0"/>
    <n v="0"/>
    <n v="0"/>
    <n v="0"/>
  </r>
  <r>
    <x v="0"/>
    <s v="AD 781514"/>
    <x v="1"/>
    <x v="3"/>
    <x v="4"/>
    <x v="4"/>
    <n v="9"/>
    <n v="7"/>
    <n v="3"/>
    <n v="0"/>
    <n v="0"/>
    <n v="0"/>
    <n v="0"/>
  </r>
  <r>
    <x v="0"/>
    <s v="AD 781514"/>
    <x v="2"/>
    <x v="0"/>
    <x v="0"/>
    <x v="0"/>
    <n v="335180"/>
    <n v="148782"/>
    <n v="17262"/>
    <n v="0"/>
    <n v="0"/>
    <n v="12415"/>
    <n v="11519"/>
  </r>
  <r>
    <x v="0"/>
    <s v="AD 781514"/>
    <x v="2"/>
    <x v="0"/>
    <x v="3"/>
    <x v="0"/>
    <n v="55"/>
    <n v="0"/>
    <n v="0"/>
    <n v="0"/>
    <n v="0"/>
    <n v="0"/>
    <n v="0"/>
  </r>
  <r>
    <x v="0"/>
    <s v="AD 781514"/>
    <x v="2"/>
    <x v="1"/>
    <x v="1"/>
    <x v="1"/>
    <n v="6"/>
    <n v="0"/>
    <n v="0"/>
    <n v="0"/>
    <n v="0"/>
    <n v="0"/>
    <n v="0"/>
  </r>
  <r>
    <x v="0"/>
    <s v="AD 781514"/>
    <x v="2"/>
    <x v="1"/>
    <x v="1"/>
    <x v="2"/>
    <n v="587105"/>
    <n v="483357"/>
    <n v="111132"/>
    <n v="0"/>
    <n v="0"/>
    <n v="43114"/>
    <n v="40483"/>
  </r>
  <r>
    <x v="0"/>
    <s v="AD 781514"/>
    <x v="2"/>
    <x v="1"/>
    <x v="1"/>
    <x v="3"/>
    <n v="308850"/>
    <n v="39277"/>
    <n v="9103"/>
    <n v="0"/>
    <n v="0"/>
    <n v="24970"/>
    <n v="14485"/>
  </r>
  <r>
    <x v="0"/>
    <s v="AD 781514"/>
    <x v="2"/>
    <x v="1"/>
    <x v="2"/>
    <x v="2"/>
    <n v="306"/>
    <n v="31"/>
    <n v="10"/>
    <n v="0"/>
    <n v="0"/>
    <n v="11"/>
    <n v="10"/>
  </r>
  <r>
    <x v="0"/>
    <s v="AD 781514"/>
    <x v="2"/>
    <x v="1"/>
    <x v="3"/>
    <x v="2"/>
    <n v="254870"/>
    <n v="10165"/>
    <n v="2096"/>
    <n v="0"/>
    <n v="0"/>
    <n v="5265"/>
    <n v="3646"/>
  </r>
  <r>
    <x v="0"/>
    <s v="AD 781514"/>
    <x v="2"/>
    <x v="1"/>
    <x v="3"/>
    <x v="3"/>
    <n v="59636"/>
    <n v="1189"/>
    <n v="268"/>
    <n v="0"/>
    <n v="0"/>
    <n v="2329"/>
    <n v="1031"/>
  </r>
  <r>
    <x v="0"/>
    <s v="AD 781514"/>
    <x v="2"/>
    <x v="2"/>
    <x v="4"/>
    <x v="4"/>
    <n v="18"/>
    <n v="10"/>
    <n v="1"/>
    <n v="0"/>
    <n v="0"/>
    <n v="0"/>
    <n v="0"/>
  </r>
  <r>
    <x v="0"/>
    <s v="AD 781514"/>
    <x v="2"/>
    <x v="3"/>
    <x v="1"/>
    <x v="4"/>
    <n v="2"/>
    <n v="2"/>
    <n v="1"/>
    <n v="0"/>
    <n v="0"/>
    <n v="0"/>
    <n v="0"/>
  </r>
  <r>
    <x v="0"/>
    <s v="AD 781514"/>
    <x v="2"/>
    <x v="3"/>
    <x v="1"/>
    <x v="3"/>
    <n v="6"/>
    <n v="6"/>
    <n v="2"/>
    <n v="0"/>
    <n v="0"/>
    <n v="0"/>
    <n v="0"/>
  </r>
  <r>
    <x v="0"/>
    <s v="AD 781514"/>
    <x v="2"/>
    <x v="3"/>
    <x v="4"/>
    <x v="4"/>
    <n v="56"/>
    <n v="49"/>
    <n v="9"/>
    <n v="0"/>
    <n v="0"/>
    <n v="0"/>
    <n v="0"/>
  </r>
  <r>
    <x v="0"/>
    <s v="AD 781514"/>
    <x v="3"/>
    <x v="0"/>
    <x v="0"/>
    <x v="0"/>
    <n v="118027"/>
    <n v="69620"/>
    <n v="5934"/>
    <n v="0"/>
    <n v="0"/>
    <n v="2926"/>
    <n v="2538"/>
  </r>
  <r>
    <x v="0"/>
    <s v="AD 781514"/>
    <x v="3"/>
    <x v="0"/>
    <x v="3"/>
    <x v="0"/>
    <n v="9"/>
    <n v="0"/>
    <n v="0"/>
    <n v="0"/>
    <n v="0"/>
    <n v="0"/>
    <n v="0"/>
  </r>
  <r>
    <x v="0"/>
    <s v="AD 781514"/>
    <x v="3"/>
    <x v="1"/>
    <x v="1"/>
    <x v="2"/>
    <n v="260798"/>
    <n v="246552"/>
    <n v="48206"/>
    <n v="0"/>
    <n v="0"/>
    <n v="20233"/>
    <n v="20116"/>
  </r>
  <r>
    <x v="0"/>
    <s v="AD 781514"/>
    <x v="3"/>
    <x v="1"/>
    <x v="1"/>
    <x v="3"/>
    <n v="3681"/>
    <n v="2080"/>
    <n v="616"/>
    <n v="0"/>
    <n v="0"/>
    <n v="215"/>
    <n v="201"/>
  </r>
  <r>
    <x v="0"/>
    <s v="AD 781514"/>
    <x v="3"/>
    <x v="1"/>
    <x v="2"/>
    <x v="2"/>
    <n v="1135"/>
    <n v="199"/>
    <n v="20"/>
    <n v="0"/>
    <n v="0"/>
    <n v="20"/>
    <n v="12"/>
  </r>
  <r>
    <x v="0"/>
    <s v="AD 781514"/>
    <x v="3"/>
    <x v="1"/>
    <x v="3"/>
    <x v="2"/>
    <n v="36134"/>
    <n v="1327"/>
    <n v="342"/>
    <n v="0"/>
    <n v="0"/>
    <n v="719"/>
    <n v="569"/>
  </r>
  <r>
    <x v="0"/>
    <s v="AD 781514"/>
    <x v="3"/>
    <x v="1"/>
    <x v="3"/>
    <x v="3"/>
    <n v="229"/>
    <n v="9"/>
    <n v="4"/>
    <n v="0"/>
    <n v="0"/>
    <n v="5"/>
    <n v="5"/>
  </r>
  <r>
    <x v="0"/>
    <s v="AD 781514"/>
    <x v="3"/>
    <x v="2"/>
    <x v="4"/>
    <x v="1"/>
    <n v="6"/>
    <n v="4"/>
    <n v="1"/>
    <n v="0"/>
    <n v="0"/>
    <n v="0"/>
    <n v="0"/>
  </r>
  <r>
    <x v="0"/>
    <s v="AD 781514"/>
    <x v="3"/>
    <x v="2"/>
    <x v="4"/>
    <x v="4"/>
    <n v="4"/>
    <n v="4"/>
    <n v="1"/>
    <n v="0"/>
    <n v="0"/>
    <n v="0"/>
    <n v="0"/>
  </r>
  <r>
    <x v="0"/>
    <s v="AD 781514"/>
    <x v="3"/>
    <x v="3"/>
    <x v="1"/>
    <x v="4"/>
    <n v="5"/>
    <n v="5"/>
    <n v="2"/>
    <n v="0"/>
    <n v="0"/>
    <n v="0"/>
    <n v="0"/>
  </r>
  <r>
    <x v="0"/>
    <s v="AD 781514"/>
    <x v="3"/>
    <x v="3"/>
    <x v="4"/>
    <x v="4"/>
    <n v="7"/>
    <n v="7"/>
    <n v="3"/>
    <n v="0"/>
    <n v="0"/>
    <n v="0"/>
    <n v="0"/>
  </r>
  <r>
    <x v="0"/>
    <s v="AD 781514"/>
    <x v="4"/>
    <x v="0"/>
    <x v="0"/>
    <x v="0"/>
    <n v="639439"/>
    <n v="295284"/>
    <n v="191562"/>
    <n v="0"/>
    <n v="0"/>
    <n v="10809"/>
    <n v="4999"/>
  </r>
  <r>
    <x v="0"/>
    <s v="AD 781514"/>
    <x v="4"/>
    <x v="0"/>
    <x v="3"/>
    <x v="0"/>
    <n v="49"/>
    <n v="0"/>
    <n v="0"/>
    <n v="0"/>
    <n v="0"/>
    <n v="0"/>
    <n v="0"/>
  </r>
  <r>
    <x v="0"/>
    <s v="AD 781514"/>
    <x v="4"/>
    <x v="1"/>
    <x v="1"/>
    <x v="1"/>
    <n v="7"/>
    <n v="1"/>
    <n v="1"/>
    <n v="0"/>
    <n v="0"/>
    <n v="0"/>
    <n v="0"/>
  </r>
  <r>
    <x v="0"/>
    <s v="AD 781514"/>
    <x v="4"/>
    <x v="1"/>
    <x v="1"/>
    <x v="2"/>
    <n v="548679"/>
    <n v="398330"/>
    <n v="297629"/>
    <n v="0"/>
    <n v="0"/>
    <n v="29718"/>
    <n v="21137"/>
  </r>
  <r>
    <x v="0"/>
    <s v="AD 781514"/>
    <x v="4"/>
    <x v="1"/>
    <x v="1"/>
    <x v="3"/>
    <n v="17840"/>
    <n v="17091"/>
    <n v="12962"/>
    <n v="0"/>
    <n v="0"/>
    <n v="875"/>
    <n v="838"/>
  </r>
  <r>
    <x v="0"/>
    <s v="AD 781514"/>
    <x v="4"/>
    <x v="1"/>
    <x v="2"/>
    <x v="2"/>
    <n v="265"/>
    <n v="100"/>
    <n v="64"/>
    <n v="0"/>
    <n v="0"/>
    <n v="10"/>
    <n v="2"/>
  </r>
  <r>
    <x v="0"/>
    <s v="AD 781514"/>
    <x v="4"/>
    <x v="1"/>
    <x v="3"/>
    <x v="2"/>
    <n v="112556"/>
    <n v="1183"/>
    <n v="983"/>
    <n v="0"/>
    <n v="0"/>
    <n v="1929"/>
    <n v="30"/>
  </r>
  <r>
    <x v="0"/>
    <s v="AD 781514"/>
    <x v="4"/>
    <x v="1"/>
    <x v="3"/>
    <x v="3"/>
    <n v="177"/>
    <n v="5"/>
    <n v="5"/>
    <n v="0"/>
    <n v="0"/>
    <n v="10"/>
    <n v="1"/>
  </r>
  <r>
    <x v="0"/>
    <s v="AD 781514"/>
    <x v="4"/>
    <x v="2"/>
    <x v="4"/>
    <x v="1"/>
    <n v="3"/>
    <n v="2"/>
    <n v="2"/>
    <n v="0"/>
    <n v="0"/>
    <n v="0"/>
    <n v="0"/>
  </r>
  <r>
    <x v="0"/>
    <s v="AD 781514"/>
    <x v="4"/>
    <x v="2"/>
    <x v="4"/>
    <x v="4"/>
    <n v="148"/>
    <n v="68"/>
    <n v="46"/>
    <n v="0"/>
    <n v="0"/>
    <n v="6"/>
    <n v="4"/>
  </r>
  <r>
    <x v="0"/>
    <s v="AD 781514"/>
    <x v="4"/>
    <x v="3"/>
    <x v="1"/>
    <x v="1"/>
    <n v="3"/>
    <n v="2"/>
    <n v="2"/>
    <n v="0"/>
    <n v="0"/>
    <n v="1"/>
    <n v="0"/>
  </r>
  <r>
    <x v="0"/>
    <s v="AD 781514"/>
    <x v="4"/>
    <x v="3"/>
    <x v="1"/>
    <x v="4"/>
    <n v="39"/>
    <n v="25"/>
    <n v="21"/>
    <n v="0"/>
    <n v="0"/>
    <n v="2"/>
    <n v="1"/>
  </r>
  <r>
    <x v="0"/>
    <s v="AD 781514"/>
    <x v="4"/>
    <x v="3"/>
    <x v="1"/>
    <x v="3"/>
    <n v="1941"/>
    <n v="1935"/>
    <n v="1620"/>
    <n v="0"/>
    <n v="0"/>
    <n v="44"/>
    <n v="44"/>
  </r>
  <r>
    <x v="0"/>
    <s v="AD 781514"/>
    <x v="4"/>
    <x v="3"/>
    <x v="4"/>
    <x v="1"/>
    <n v="2"/>
    <n v="2"/>
    <n v="1"/>
    <n v="0"/>
    <n v="0"/>
    <n v="0"/>
    <n v="0"/>
  </r>
  <r>
    <x v="0"/>
    <s v="AD 781514"/>
    <x v="4"/>
    <x v="3"/>
    <x v="4"/>
    <x v="4"/>
    <n v="319"/>
    <n v="224"/>
    <n v="175"/>
    <n v="0"/>
    <n v="0"/>
    <n v="7"/>
    <n v="3"/>
  </r>
  <r>
    <x v="1"/>
    <s v="AD 785718"/>
    <x v="5"/>
    <x v="0"/>
    <x v="0"/>
    <x v="0"/>
    <n v="11"/>
    <n v="8"/>
    <n v="4"/>
    <n v="0"/>
    <n v="0"/>
    <n v="0"/>
    <n v="0"/>
  </r>
  <r>
    <x v="1"/>
    <s v="AD 785718"/>
    <x v="5"/>
    <x v="1"/>
    <x v="1"/>
    <x v="1"/>
    <n v="918"/>
    <n v="552"/>
    <n v="509"/>
    <n v="0"/>
    <n v="0"/>
    <n v="482"/>
    <n v="273"/>
  </r>
  <r>
    <x v="1"/>
    <s v="AD 785719"/>
    <x v="5"/>
    <x v="1"/>
    <x v="1"/>
    <x v="2"/>
    <n v="2"/>
    <n v="1"/>
    <n v="1"/>
    <n v="0"/>
    <n v="0"/>
    <n v="0"/>
    <n v="0"/>
  </r>
  <r>
    <x v="1"/>
    <s v="AD 785720"/>
    <x v="5"/>
    <x v="1"/>
    <x v="1"/>
    <x v="3"/>
    <n v="45748"/>
    <n v="1292"/>
    <n v="1209"/>
    <n v="0"/>
    <n v="0"/>
    <n v="30461"/>
    <n v="718"/>
  </r>
  <r>
    <x v="1"/>
    <s v="AD 785721"/>
    <x v="5"/>
    <x v="1"/>
    <x v="3"/>
    <x v="1"/>
    <n v="16"/>
    <n v="16"/>
    <n v="16"/>
    <n v="0"/>
    <n v="0"/>
    <n v="4"/>
    <n v="4"/>
  </r>
  <r>
    <x v="1"/>
    <s v="AD 785722"/>
    <x v="5"/>
    <x v="1"/>
    <x v="3"/>
    <x v="3"/>
    <n v="325"/>
    <n v="27"/>
    <n v="27"/>
    <n v="0"/>
    <n v="0"/>
    <n v="165"/>
    <n v="10"/>
  </r>
  <r>
    <x v="1"/>
    <s v="AD 785723"/>
    <x v="5"/>
    <x v="2"/>
    <x v="4"/>
    <x v="1"/>
    <n v="17"/>
    <n v="0"/>
    <n v="0"/>
    <n v="0"/>
    <n v="0"/>
    <n v="0"/>
    <n v="0"/>
  </r>
  <r>
    <x v="1"/>
    <s v="AD 785724"/>
    <x v="5"/>
    <x v="3"/>
    <x v="1"/>
    <x v="3"/>
    <n v="16"/>
    <n v="0"/>
    <n v="0"/>
    <n v="0"/>
    <n v="0"/>
    <n v="9"/>
    <n v="0"/>
  </r>
  <r>
    <x v="1"/>
    <s v="AD 785725"/>
    <x v="6"/>
    <x v="0"/>
    <x v="0"/>
    <x v="0"/>
    <n v="37"/>
    <n v="37"/>
    <n v="27"/>
    <n v="33"/>
    <n v="33"/>
    <n v="11"/>
    <n v="11"/>
  </r>
  <r>
    <x v="1"/>
    <s v="AD 785726"/>
    <x v="6"/>
    <x v="1"/>
    <x v="1"/>
    <x v="1"/>
    <n v="24717"/>
    <n v="24717"/>
    <n v="21488"/>
    <n v="24717"/>
    <n v="24717"/>
    <n v="18104"/>
    <n v="18104"/>
  </r>
  <r>
    <x v="1"/>
    <s v="AD 785727"/>
    <x v="6"/>
    <x v="1"/>
    <x v="1"/>
    <x v="2"/>
    <n v="4"/>
    <n v="4"/>
    <n v="4"/>
    <n v="4"/>
    <n v="4"/>
    <n v="0"/>
    <n v="0"/>
  </r>
  <r>
    <x v="1"/>
    <s v="AD 785728"/>
    <x v="6"/>
    <x v="1"/>
    <x v="1"/>
    <x v="3"/>
    <n v="630650"/>
    <n v="630650"/>
    <n v="549203"/>
    <n v="630650"/>
    <n v="630650"/>
    <n v="425248"/>
    <n v="425248"/>
  </r>
  <r>
    <x v="1"/>
    <s v="AD 785729"/>
    <x v="6"/>
    <x v="1"/>
    <x v="3"/>
    <x v="1"/>
    <n v="229"/>
    <n v="229"/>
    <n v="210"/>
    <n v="229"/>
    <n v="229"/>
    <n v="105"/>
    <n v="105"/>
  </r>
  <r>
    <x v="1"/>
    <s v="AD 785730"/>
    <x v="6"/>
    <x v="1"/>
    <x v="3"/>
    <x v="3"/>
    <n v="4956"/>
    <n v="4956"/>
    <n v="4300"/>
    <n v="4956"/>
    <n v="4956"/>
    <n v="2251"/>
    <n v="2251"/>
  </r>
  <r>
    <x v="1"/>
    <s v="AD 785731"/>
    <x v="6"/>
    <x v="2"/>
    <x v="4"/>
    <x v="1"/>
    <n v="674"/>
    <n v="674"/>
    <n v="519"/>
    <n v="672"/>
    <n v="672"/>
    <n v="0"/>
    <n v="0"/>
  </r>
  <r>
    <x v="1"/>
    <s v="AD 785732"/>
    <x v="6"/>
    <x v="3"/>
    <x v="1"/>
    <x v="3"/>
    <n v="267"/>
    <n v="267"/>
    <n v="233"/>
    <n v="267"/>
    <n v="267"/>
    <n v="100"/>
    <n v="100"/>
  </r>
  <r>
    <x v="1"/>
    <s v="AD 785733"/>
    <x v="7"/>
    <x v="0"/>
    <x v="0"/>
    <x v="0"/>
    <n v="17"/>
    <n v="16"/>
    <n v="14"/>
    <n v="14"/>
    <n v="14"/>
    <n v="5"/>
    <n v="5"/>
  </r>
  <r>
    <x v="1"/>
    <s v="AD 785734"/>
    <x v="7"/>
    <x v="1"/>
    <x v="1"/>
    <x v="1"/>
    <n v="8129"/>
    <n v="8129"/>
    <n v="7002"/>
    <n v="8129"/>
    <n v="8129"/>
    <n v="6142"/>
    <n v="6142"/>
  </r>
  <r>
    <x v="1"/>
    <s v="AD 785735"/>
    <x v="7"/>
    <x v="1"/>
    <x v="1"/>
    <x v="2"/>
    <n v="3"/>
    <n v="3"/>
    <n v="3"/>
    <n v="3"/>
    <n v="3"/>
    <n v="0"/>
    <n v="0"/>
  </r>
  <r>
    <x v="1"/>
    <s v="AD 785736"/>
    <x v="7"/>
    <x v="1"/>
    <x v="1"/>
    <x v="3"/>
    <n v="654501"/>
    <n v="654475"/>
    <n v="545539"/>
    <n v="654475"/>
    <n v="654475"/>
    <n v="460340"/>
    <n v="460340"/>
  </r>
  <r>
    <x v="1"/>
    <s v="AD 785737"/>
    <x v="7"/>
    <x v="1"/>
    <x v="3"/>
    <x v="1"/>
    <n v="95"/>
    <n v="95"/>
    <n v="82"/>
    <n v="95"/>
    <n v="95"/>
    <n v="34"/>
    <n v="34"/>
  </r>
  <r>
    <x v="1"/>
    <s v="AD 785738"/>
    <x v="7"/>
    <x v="1"/>
    <x v="3"/>
    <x v="3"/>
    <n v="3402"/>
    <n v="3402"/>
    <n v="2914"/>
    <n v="3402"/>
    <n v="3402"/>
    <n v="1666"/>
    <n v="1666"/>
  </r>
  <r>
    <x v="1"/>
    <s v="AD 785739"/>
    <x v="7"/>
    <x v="2"/>
    <x v="4"/>
    <x v="1"/>
    <n v="1482"/>
    <n v="1479"/>
    <n v="911"/>
    <n v="1479"/>
    <n v="1479"/>
    <n v="0"/>
    <n v="0"/>
  </r>
  <r>
    <x v="1"/>
    <s v="AD 785740"/>
    <x v="7"/>
    <x v="3"/>
    <x v="1"/>
    <x v="3"/>
    <n v="79"/>
    <n v="79"/>
    <n v="70"/>
    <n v="79"/>
    <n v="79"/>
    <n v="49"/>
    <n v="49"/>
  </r>
  <r>
    <x v="1"/>
    <s v="AD 785741"/>
    <x v="8"/>
    <x v="0"/>
    <x v="0"/>
    <x v="0"/>
    <n v="40"/>
    <n v="40"/>
    <n v="31"/>
    <n v="40"/>
    <n v="40"/>
    <n v="21"/>
    <n v="21"/>
  </r>
  <r>
    <x v="1"/>
    <s v="AD 785742"/>
    <x v="8"/>
    <x v="1"/>
    <x v="1"/>
    <x v="1"/>
    <n v="10817"/>
    <n v="10817"/>
    <n v="8806"/>
    <n v="10817"/>
    <n v="10817"/>
    <n v="7817"/>
    <n v="7817"/>
  </r>
  <r>
    <x v="1"/>
    <s v="AD 785743"/>
    <x v="8"/>
    <x v="1"/>
    <x v="1"/>
    <x v="2"/>
    <n v="6"/>
    <n v="6"/>
    <n v="5"/>
    <n v="6"/>
    <n v="6"/>
    <n v="0"/>
    <n v="0"/>
  </r>
  <r>
    <x v="1"/>
    <s v="AD 785744"/>
    <x v="8"/>
    <x v="1"/>
    <x v="1"/>
    <x v="3"/>
    <n v="312857"/>
    <n v="312857"/>
    <n v="270905"/>
    <n v="312857"/>
    <n v="312857"/>
    <n v="209556"/>
    <n v="209556"/>
  </r>
  <r>
    <x v="1"/>
    <s v="AD 785745"/>
    <x v="8"/>
    <x v="1"/>
    <x v="3"/>
    <x v="1"/>
    <n v="159"/>
    <n v="159"/>
    <n v="138"/>
    <n v="159"/>
    <n v="159"/>
    <n v="73"/>
    <n v="73"/>
  </r>
  <r>
    <x v="1"/>
    <s v="AD 785746"/>
    <x v="8"/>
    <x v="1"/>
    <x v="3"/>
    <x v="3"/>
    <n v="5644"/>
    <n v="5644"/>
    <n v="4911"/>
    <n v="5644"/>
    <n v="5644"/>
    <n v="2336"/>
    <n v="2336"/>
  </r>
  <r>
    <x v="1"/>
    <s v="AD 785747"/>
    <x v="8"/>
    <x v="2"/>
    <x v="4"/>
    <x v="1"/>
    <n v="121"/>
    <n v="121"/>
    <n v="83"/>
    <n v="121"/>
    <n v="121"/>
    <n v="0"/>
    <n v="0"/>
  </r>
  <r>
    <x v="1"/>
    <s v="AD 785748"/>
    <x v="8"/>
    <x v="3"/>
    <x v="1"/>
    <x v="3"/>
    <n v="138"/>
    <n v="138"/>
    <n v="113"/>
    <n v="138"/>
    <n v="138"/>
    <n v="45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30" applyNumberFormats="0" applyBorderFormats="0" applyFontFormats="0" applyPatternFormats="0" applyAlignmentFormats="0" applyWidthHeightFormats="1" dataCaption="Значения" updatedVersion="7" minRefreshableVersion="3" rowGrandTotals="0" colGrandTotals="0" itemPrintTitles="1" createdVersion="5" indent="0" compact="0" compactData="0" multipleFieldFilters="0">
  <location ref="A9:P19" firstHeaderRow="1" firstDataRow="2" firstDataCol="2"/>
  <pivotFields count="16">
    <pivotField name="РК" axis="axisRow" compact="0" outline="0" showAll="0" defaultSubtotal="0">
      <items count="3">
        <item m="1" x="2"/>
        <item x="0"/>
        <item x="1"/>
      </items>
    </pivotField>
    <pivotField name="Размещение" axis="axisRow" compact="0" outline="0" showAll="0" defaultSubtotal="0">
      <items count="33">
        <item m="1" x="10"/>
        <item m="1" x="30"/>
        <item m="1" x="13"/>
        <item m="1" x="20"/>
        <item m="1" x="31"/>
        <item m="1" x="14"/>
        <item m="1" x="17"/>
        <item m="1" x="22"/>
        <item m="1" x="12"/>
        <item m="1" x="29"/>
        <item m="1" x="23"/>
        <item m="1" x="15"/>
        <item m="1" x="11"/>
        <item m="1" x="24"/>
        <item m="1" x="16"/>
        <item m="1" x="9"/>
        <item m="1" x="25"/>
        <item m="1" x="26"/>
        <item m="1" x="27"/>
        <item m="1" x="28"/>
        <item m="1" x="19"/>
        <item m="1" x="18"/>
        <item x="6"/>
        <item m="1" x="32"/>
        <item m="1" x="21"/>
        <item x="0"/>
        <item x="1"/>
        <item x="2"/>
        <item x="3"/>
        <item x="4"/>
        <item x="5"/>
        <item x="7"/>
        <item x="8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0"/>
    <field x="1"/>
  </rowFields>
  <rowItems count="9">
    <i>
      <x v="1"/>
      <x v="25"/>
    </i>
    <i r="1">
      <x v="26"/>
    </i>
    <i r="1">
      <x v="27"/>
    </i>
    <i r="1">
      <x v="28"/>
    </i>
    <i r="1">
      <x v="29"/>
    </i>
    <i>
      <x v="2"/>
      <x v="22"/>
    </i>
    <i r="1">
      <x v="30"/>
    </i>
    <i r="1">
      <x v="31"/>
    </i>
    <i r="1">
      <x v="32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Показов всего" fld="2" baseField="2" baseItem="0" numFmtId="3"/>
    <dataField name="Показы на мобильных устройствах" fld="3" baseField="2" baseItem="0"/>
    <dataField name="In-App" fld="4" baseField="2" baseItem="0"/>
    <dataField name="WebView" fld="5" baseField="2" baseItem="0"/>
    <dataField name="Smart TV" fld="6" baseField="2" baseItem="0"/>
    <dataField name="Показы с кукой" fld="7" baseField="2" baseItem="0"/>
    <dataField name="Охват" fld="8" baseField="2" baseItem="0"/>
    <dataField name="Показы с advid" fld="9" baseField="2" baseItem="0"/>
    <dataField name="Показы с advid и с кукой" fld="10" baseField="2" baseItem="0"/>
    <dataField name="Показы с stableid" fld="11" baseField="2" baseItem="0"/>
    <dataField name="Показы с stableid и кукой" fld="12" baseField="2" baseItem="0"/>
    <dataField name="Конверсии" fld="13" baseField="2" baseItem="0"/>
    <dataField name="Расширенные конверсии" fld="14" baseField="2" baseItem="0"/>
    <dataField name="Изолированные конверсии" fld="15" baseField="2" baseItem="0"/>
  </dataFields>
  <formats count="8">
    <format dxfId="49">
      <pivotArea field="0" type="button" dataOnly="0" labelOnly="1" outline="0" axis="axisRow" fieldPosition="0"/>
    </format>
    <format dxfId="48">
      <pivotArea field="1" type="button" dataOnly="0" labelOnly="1" outline="0" axis="axisRow" fieldPosition="1"/>
    </format>
    <format dxfId="47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46">
      <pivotArea field="0" type="button" dataOnly="0" labelOnly="1" outline="0" axis="axisRow" fieldPosition="0"/>
    </format>
    <format dxfId="45">
      <pivotArea field="1" type="button" dataOnly="0" labelOnly="1" outline="0" axis="axisRow" fieldPosition="1"/>
    </format>
    <format dxfId="44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Medium9 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1" cacheId="37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5" indent="0" compact="0" compactData="0" multipleFieldFilters="0" rowHeaderCaption="">
  <location ref="A3:M97" firstHeaderRow="1" firstDataRow="2" firstDataCol="5"/>
  <pivotFields count="16">
    <pivotField name="РК" axis="axisRow" compact="0" outline="0" showAll="0" defaultSubtotal="0">
      <items count="4">
        <item m="1" x="3"/>
        <item m="1" x="2"/>
        <item x="0"/>
        <item x="1"/>
      </items>
    </pivotField>
    <pivotField compact="0" outline="0" showAll="0" defaultSubtotal="0"/>
    <pivotField name="Размещение" axis="axisRow" compact="0" outline="0" showAll="0" sortType="descending" defaultSubtotal="0">
      <items count="25">
        <item m="1" x="10"/>
        <item m="1" x="23"/>
        <item m="1" x="13"/>
        <item m="1" x="18"/>
        <item m="1" x="24"/>
        <item m="1" x="14"/>
        <item m="1" x="17"/>
        <item m="1" x="19"/>
        <item m="1" x="12"/>
        <item m="1" x="22"/>
        <item m="1" x="20"/>
        <item m="1" x="15"/>
        <item m="1" x="11"/>
        <item m="1" x="21"/>
        <item m="1" x="16"/>
        <item m="1" x="9"/>
        <item x="0"/>
        <item x="1"/>
        <item x="2"/>
        <item x="3"/>
        <item x="4"/>
        <item x="5"/>
        <item x="6"/>
        <item x="7"/>
        <item x="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Устройства" axis="axisRow" compact="0" outline="0" showAll="0" defaultSubtotal="0">
      <items count="5">
        <item sd="0" x="0"/>
        <item m="1" x="4"/>
        <item x="1"/>
        <item x="2"/>
        <item x="3"/>
      </items>
    </pivotField>
    <pivotField name="ОС" axis="axisRow" compact="0" outline="0" showAll="0" defaultSubtotal="0">
      <items count="6">
        <item x="0"/>
        <item m="1" x="5"/>
        <item x="3"/>
        <item x="1"/>
        <item x="2"/>
        <item x="4"/>
      </items>
    </pivotField>
    <pivotField axis="axisRow" compact="0" outline="0" showAll="0" defaultSubtotal="0">
      <items count="6">
        <item x="0"/>
        <item m="1" x="5"/>
        <item x="2"/>
        <item x="1"/>
        <item x="3"/>
        <item x="4"/>
      </items>
    </pivotField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dragToRow="0" dragToCol="0" dragToPage="0" showAll="0" defaultSubtotal="0"/>
    <pivotField compact="0" outline="0" dragToRow="0" dragToCol="0" dragToPage="0" showAll="0" defaultSubtotal="0"/>
    <pivotField dataField="1" compact="0" outline="0" dragToRow="0" dragToCol="0" dragToPage="0" showAll="0" defaultSubtotal="0"/>
  </pivotFields>
  <rowFields count="5">
    <field x="0"/>
    <field x="2"/>
    <field x="3"/>
    <field x="4"/>
    <field x="5"/>
  </rowFields>
  <rowItems count="93">
    <i>
      <x v="2"/>
      <x v="16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3"/>
    </i>
    <i r="4">
      <x v="4"/>
    </i>
    <i r="4">
      <x v="5"/>
    </i>
    <i r="3">
      <x v="5"/>
      <x v="5"/>
    </i>
    <i r="1">
      <x v="18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5"/>
    </i>
    <i r="2">
      <x v="4"/>
      <x v="3"/>
      <x v="4"/>
    </i>
    <i r="4">
      <x v="5"/>
    </i>
    <i r="3">
      <x v="5"/>
      <x v="5"/>
    </i>
    <i r="1">
      <x v="20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3"/>
    </i>
    <i r="4">
      <x v="4"/>
    </i>
    <i r="4">
      <x v="5"/>
    </i>
    <i r="3">
      <x v="5"/>
      <x v="3"/>
    </i>
    <i r="4">
      <x v="5"/>
    </i>
    <i r="1">
      <x v="19"/>
      <x/>
    </i>
    <i r="2">
      <x v="2"/>
      <x v="2"/>
      <x v="2"/>
    </i>
    <i r="4">
      <x v="4"/>
    </i>
    <i r="3">
      <x v="3"/>
      <x v="2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5"/>
    </i>
    <i r="3">
      <x v="5"/>
      <x v="5"/>
    </i>
    <i r="1">
      <x v="17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4">
      <x v="3"/>
    </i>
    <i r="2">
      <x v="3"/>
      <x v="5"/>
      <x v="3"/>
    </i>
    <i r="4">
      <x v="5"/>
    </i>
    <i r="2">
      <x v="4"/>
      <x v="3"/>
      <x v="4"/>
    </i>
    <i r="3">
      <x v="5"/>
      <x v="5"/>
    </i>
    <i>
      <x v="3"/>
      <x v="23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2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4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1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Показов всего" fld="6" baseField="0" baseItem="0" numFmtId="3"/>
    <dataField name="Показы с кукой" fld="7" baseField="0" baseItem="0" numFmtId="3"/>
    <dataField name="% " fld="13" baseField="0" baseItem="1" numFmtId="9"/>
    <dataField name="Показы с advid" fld="9" baseField="0" baseItem="0"/>
    <dataField name="Показы с advid и с кукой" fld="10" baseField="0" baseItem="0"/>
    <dataField name="Показы с stableid" fld="11" baseField="0" baseItem="0" numFmtId="3"/>
    <dataField name="Показы с stableid и кукой" fld="12" baseField="0" baseItem="0" numFmtId="3"/>
    <dataField name="%  " fld="15" baseField="0" baseItem="1" numFmtId="9"/>
  </dataFields>
  <formats count="24">
    <format dxfId="41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0">
      <pivotArea field="5" type="button" dataOnly="0" labelOnly="1" outline="0" axis="axisRow" fieldPosition="4"/>
    </format>
    <format dxfId="39">
      <pivotArea field="3" type="button" dataOnly="0" labelOnly="1" outline="0" axis="axisRow" fieldPosition="2"/>
    </format>
    <format dxfId="38">
      <pivotArea field="4" type="button" dataOnly="0" labelOnly="1" outline="0" axis="axisRow" fieldPosition="3"/>
    </format>
    <format dxfId="37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6">
      <pivotArea field="0" type="button" dataOnly="0" labelOnly="1" outline="0" axis="axisRow" fieldPosition="0"/>
    </format>
    <format dxfId="35">
      <pivotArea grandRow="1" outline="0" collapsedLevelsAreSubtotals="1" fieldPosition="0"/>
    </format>
    <format dxfId="34">
      <pivotArea dataOnly="0" labelOnly="1" grandRow="1" outline="0" fieldPosition="0"/>
    </format>
    <format dxfId="33">
      <pivotArea field="0" type="button" dataOnly="0" labelOnly="1" outline="0" axis="axisRow" fieldPosition="0"/>
    </format>
    <format dxfId="32">
      <pivotArea field="3" type="button" dataOnly="0" labelOnly="1" outline="0" axis="axisRow" fieldPosition="2"/>
    </format>
    <format dxfId="31">
      <pivotArea field="4" type="button" dataOnly="0" labelOnly="1" outline="0" axis="axisRow" fieldPosition="3"/>
    </format>
    <format dxfId="30">
      <pivotArea field="5" type="button" dataOnly="0" labelOnly="1" outline="0" axis="axisRow" fieldPosition="4"/>
    </format>
    <format dxfId="2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8">
      <pivotArea field="0" type="button" dataOnly="0" labelOnly="1" outline="0" axis="axisRow" fieldPosition="0"/>
    </format>
    <format dxfId="27">
      <pivotArea field="3" type="button" dataOnly="0" labelOnly="1" outline="0" axis="axisRow" fieldPosition="2"/>
    </format>
    <format dxfId="26">
      <pivotArea field="4" type="button" dataOnly="0" labelOnly="1" outline="0" axis="axisRow" fieldPosition="3"/>
    </format>
    <format dxfId="25">
      <pivotArea field="5" type="button" dataOnly="0" labelOnly="1" outline="0" axis="axisRow" fieldPosition="4"/>
    </format>
    <format dxfId="2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3">
      <pivotArea field="0" type="button" dataOnly="0" labelOnly="1" outline="0" axis="axisRow" fieldPosition="0"/>
    </format>
    <format dxfId="22">
      <pivotArea field="3" type="button" dataOnly="0" labelOnly="1" outline="0" axis="axisRow" fieldPosition="2"/>
    </format>
    <format dxfId="21">
      <pivotArea field="4" type="button" dataOnly="0" labelOnly="1" outline="0" axis="axisRow" fieldPosition="3"/>
    </format>
    <format dxfId="20">
      <pivotArea field="5" type="button" dataOnly="0" labelOnly="1" outline="0" axis="axisRow" fieldPosition="4"/>
    </format>
    <format dxfId="19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8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Таблица1" cacheId="26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5" indent="0" compact="0" compactData="0" multipleFieldFilters="0">
  <location ref="A10:I27" firstHeaderRow="1" firstDataRow="2" firstDataCol="3"/>
  <pivotFields count="17">
    <pivotField name="РК" axis="axisRow" compact="0" outline="0" showAll="0" defaultSubtotal="0">
      <items count="3">
        <item m="1" x="2"/>
        <item x="0"/>
        <item x="1"/>
      </items>
    </pivotField>
    <pivotField compact="0" outline="0" showAll="0" defaultSubtotal="0"/>
    <pivotField name="Размещение" axis="axisRow" compact="0" outline="0" showAll="0" defaultSubtotal="0">
      <items count="17">
        <item m="1" x="9"/>
        <item m="1" x="16"/>
        <item m="1" x="13"/>
        <item m="1" x="12"/>
        <item m="1" x="8"/>
        <item m="1" x="14"/>
        <item m="1" x="10"/>
        <item m="1" x="15"/>
        <item m="1" x="11"/>
        <item x="0"/>
        <item x="1"/>
        <item x="2"/>
        <item x="3"/>
        <item x="4"/>
        <item x="5"/>
        <item x="6"/>
        <item x="7"/>
      </items>
    </pivotField>
    <pivotField name="Цель" axis="axisRow" compact="0" outline="0" showAll="0" sortType="ascending" defaultSubtotal="0">
      <items count="7">
        <item m="1" x="2"/>
        <item m="1" x="6"/>
        <item m="1" x="5"/>
        <item m="1" x="3"/>
        <item m="1" x="4"/>
        <item x="1"/>
        <item x="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3">
    <field x="0"/>
    <field x="2"/>
    <field x="3"/>
  </rowFields>
  <rowItems count="16">
    <i>
      <x v="1"/>
      <x v="9"/>
      <x v="5"/>
    </i>
    <i r="2">
      <x v="6"/>
    </i>
    <i r="1">
      <x v="10"/>
      <x v="5"/>
    </i>
    <i r="2">
      <x v="6"/>
    </i>
    <i r="1">
      <x v="13"/>
      <x v="5"/>
    </i>
    <i r="2">
      <x v="6"/>
    </i>
    <i r="1">
      <x v="14"/>
      <x v="5"/>
    </i>
    <i r="2">
      <x v="6"/>
    </i>
    <i r="1">
      <x v="16"/>
      <x v="5"/>
    </i>
    <i r="2">
      <x v="6"/>
    </i>
    <i>
      <x v="2"/>
      <x v="11"/>
      <x v="5"/>
    </i>
    <i r="2">
      <x v="6"/>
    </i>
    <i r="1">
      <x v="12"/>
      <x v="5"/>
    </i>
    <i r="2">
      <x v="6"/>
    </i>
    <i r="1">
      <x v="15"/>
      <x v="5"/>
    </i>
    <i r="2">
      <x v="6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Конверсии" fld="6" baseField="0" baseItem="0"/>
    <dataField name="Охват (конверсии)" fld="14" baseField="0" baseItem="0"/>
    <dataField name="Расширенные конверсии" fld="9" baseField="0" baseItem="0"/>
    <dataField name="Охват (расширенные конверсии)" fld="15" baseField="0" baseItem="0"/>
    <dataField name="Изолированные конверсии" fld="12" baseField="0" baseItem="0"/>
    <dataField name="Охват (изолированные конверсии)" fld="16" baseField="0" baseItem="0"/>
  </dataFields>
  <formats count="16"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field="3" type="button" dataOnly="0" labelOnly="1" outline="0" axis="axisRow" fieldPosition="2"/>
    </format>
    <format dxfId="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3" type="button" dataOnly="0" labelOnly="1" outline="0" axis="axisRow" fieldPosition="2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field="0" type="button" dataOnly="0" labelOnly="1" outline="0" axis="axisRow" fieldPosition="0"/>
    </format>
    <format dxfId="9">
      <pivotArea field="3" type="button" dataOnly="0" labelOnly="1" outline="0" axis="axisRow" fieldPosition="2"/>
    </format>
    <format dxfId="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7">
      <pivotArea field="0" type="button" dataOnly="0" labelOnly="1" outline="0" axis="axisRow" fieldPosition="0"/>
    </format>
    <format dxfId="6">
      <pivotArea field="3" type="button" dataOnly="0" labelOnly="1" outline="0" axis="axisRow" fieldPosition="2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field="2" type="button" dataOnly="0" labelOnly="1" outline="0" axis="axisRow" fieldPosition="1"/>
    </format>
    <format dxfId="3">
      <pivotArea field="2" type="button" dataOnly="0" labelOnly="1" outline="0" axis="axisRow" fieldPosition="1"/>
    </format>
    <format dxfId="2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edia_table_source" displayName="media_table_source" ref="A1:P10" totalsRowShown="0">
  <autoFilter ref="A1:P10" xr:uid="{00000000-0009-0000-0100-000003000000}"/>
  <tableColumns count="16">
    <tableColumn id="1" xr3:uid="{00000000-0010-0000-0200-000001000000}" name="ad"/>
    <tableColumn id="3" xr3:uid="{00000000-0010-0000-0200-000003000000}" name="profile"/>
    <tableColumn id="5" xr3:uid="{00000000-0010-0000-0200-000005000000}" name="exps"/>
    <tableColumn id="6" xr3:uid="{00000000-0010-0000-0200-000006000000}" name="exps_mobile"/>
    <tableColumn id="7" xr3:uid="{00000000-0010-0000-0200-000007000000}" name="in_app"/>
    <tableColumn id="8" xr3:uid="{00000000-0010-0000-0200-000008000000}" name="exps_webview"/>
    <tableColumn id="9" xr3:uid="{00000000-0010-0000-0200-000009000000}" name="exps_smart_tv"/>
    <tableColumn id="10" xr3:uid="{00000000-0010-0000-0200-00000A000000}" name="exps_with_userid"/>
    <tableColumn id="11" xr3:uid="{00000000-0010-0000-0200-00000B000000}" name="uniqs"/>
    <tableColumn id="12" xr3:uid="{00000000-0010-0000-0200-00000C000000}" name="exps_with_advid"/>
    <tableColumn id="13" xr3:uid="{00000000-0010-0000-0200-00000D000000}" name="exps_with_advid_and_userid"/>
    <tableColumn id="14" xr3:uid="{00000000-0010-0000-0200-00000E000000}" name="exps_with_stableid"/>
    <tableColumn id="16" xr3:uid="{00000000-0010-0000-0200-000010000000}" name="exps_with_stableid_and_userid"/>
    <tableColumn id="17" xr3:uid="{00000000-0010-0000-0200-000011000000}" name="conversions"/>
    <tableColumn id="18" xr3:uid="{00000000-0010-0000-0200-000012000000}" name="enriched_conversions"/>
    <tableColumn id="19" xr3:uid="{00000000-0010-0000-0200-000013000000}" name="isolateed_conversion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onversions_source" displayName="conversions_source" ref="A1:N17" totalsRowShown="0" headerRowDxfId="1" headerRowBorderDxfId="0">
  <autoFilter ref="A1:N17" xr:uid="{00000000-0009-0000-0100-000004000000}"/>
  <sortState xmlns:xlrd2="http://schemas.microsoft.com/office/spreadsheetml/2017/richdata2" ref="A2:N225">
    <sortCondition ref="C1:C226"/>
  </sortState>
  <tableColumns count="14">
    <tableColumn id="1" xr3:uid="{00000000-0010-0000-0300-000001000000}" name="ad"/>
    <tableColumn id="2" xr3:uid="{00000000-0010-0000-0300-000002000000}" name="ad_name"/>
    <tableColumn id="3" xr3:uid="{00000000-0010-0000-0300-000003000000}" name="profile"/>
    <tableColumn id="6" xr3:uid="{00000000-0010-0000-0300-000006000000}" name="target"/>
    <tableColumn id="7" xr3:uid="{00000000-0010-0000-0300-000007000000}" name="default_uniq_sz"/>
    <tableColumn id="8" xr3:uid="{00000000-0010-0000-0300-000008000000}" name="default_uniq_all"/>
    <tableColumn id="9" xr3:uid="{00000000-0010-0000-0300-000009000000}" name="default_total"/>
    <tableColumn id="10" xr3:uid="{00000000-0010-0000-0300-00000A000000}" name="enriched_uniq_sz"/>
    <tableColumn id="11" xr3:uid="{00000000-0010-0000-0300-00000B000000}" name="enriched_uniq_all"/>
    <tableColumn id="12" xr3:uid="{00000000-0010-0000-0300-00000C000000}" name="enriched_total"/>
    <tableColumn id="13" xr3:uid="{00000000-0010-0000-0300-00000D000000}" name="isolated_uniq_sz"/>
    <tableColumn id="14" xr3:uid="{00000000-0010-0000-0300-00000E000000}" name="isolated_uniq_all"/>
    <tableColumn id="15" xr3:uid="{00000000-0010-0000-0300-00000F000000}" name="isolated_total"/>
    <tableColumn id="16" xr3:uid="{00000000-0010-0000-0300-000010000000}" name="counter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edia_table_device_source" displayName="media_table_device_source" ref="A1:M97" totalsRowShown="0">
  <autoFilter ref="A1:M97" xr:uid="{00000000-0009-0000-0100-000005000000}"/>
  <tableColumns count="13">
    <tableColumn id="1" xr3:uid="{00000000-0010-0000-0400-000001000000}" name="ad"/>
    <tableColumn id="2" xr3:uid="{00000000-0010-0000-0400-000002000000}" name="ad_name"/>
    <tableColumn id="4" xr3:uid="{00000000-0010-0000-0400-000004000000}" name="profile"/>
    <tableColumn id="5" xr3:uid="{00000000-0010-0000-0400-000005000000}" name="_device"/>
    <tableColumn id="6" xr3:uid="{00000000-0010-0000-0400-000006000000}" name="_ostype"/>
    <tableColumn id="7" xr3:uid="{00000000-0010-0000-0400-000007000000}" name="webtype"/>
    <tableColumn id="8" xr3:uid="{00000000-0010-0000-0400-000008000000}" name="exp"/>
    <tableColumn id="9" xr3:uid="{00000000-0010-0000-0400-000009000000}" name="has_userid"/>
    <tableColumn id="10" xr3:uid="{00000000-0010-0000-0400-00000A000000}" name="uniqs"/>
    <tableColumn id="11" xr3:uid="{00000000-0010-0000-0400-00000B000000}" name="has_advid"/>
    <tableColumn id="12" xr3:uid="{00000000-0010-0000-0400-00000C000000}" name="has_advid_and_userid"/>
    <tableColumn id="13" xr3:uid="{00000000-0010-0000-0400-00000D000000}" name="has_stableid"/>
    <tableColumn id="14" xr3:uid="{00000000-0010-0000-0400-00000E000000}" name="has_stableid_and_useri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7"/>
  <sheetViews>
    <sheetView tabSelected="1" zoomScaleNormal="100" workbookViewId="0">
      <selection activeCell="C23" sqref="C23"/>
    </sheetView>
  </sheetViews>
  <sheetFormatPr defaultRowHeight="15.75" x14ac:dyDescent="0.25"/>
  <cols>
    <col min="1" max="1" width="9.140625" style="57" customWidth="1"/>
    <col min="2" max="2" width="43.5703125" style="57" customWidth="1"/>
    <col min="3" max="3" width="21" style="57" customWidth="1"/>
    <col min="4" max="4" width="17.140625" style="57" customWidth="1"/>
    <col min="5" max="7" width="12.140625" style="57" customWidth="1"/>
    <col min="8" max="8" width="9.140625" style="57" customWidth="1"/>
    <col min="9" max="16384" width="9.140625" style="57"/>
  </cols>
  <sheetData>
    <row r="1" spans="2:7" ht="19.5" customHeight="1" x14ac:dyDescent="0.25">
      <c r="B1" s="5"/>
      <c r="C1" s="5"/>
      <c r="D1" s="5"/>
      <c r="E1" s="5"/>
      <c r="F1" s="5"/>
      <c r="G1" s="5"/>
    </row>
    <row r="2" spans="2:7" ht="27.75" customHeight="1" x14ac:dyDescent="0.25">
      <c r="B2" s="5"/>
      <c r="C2" s="5"/>
      <c r="D2" s="5"/>
      <c r="E2" s="5"/>
      <c r="F2" s="5"/>
      <c r="G2" s="5"/>
    </row>
    <row r="3" spans="2:7" x14ac:dyDescent="0.25">
      <c r="B3" s="5"/>
      <c r="C3" s="5"/>
      <c r="D3" s="5"/>
      <c r="E3" s="5"/>
      <c r="F3" s="5"/>
      <c r="G3" s="5"/>
    </row>
    <row r="4" spans="2:7" ht="28.5" customHeight="1" x14ac:dyDescent="0.45">
      <c r="B4" s="6" t="s">
        <v>0</v>
      </c>
      <c r="C4" s="5"/>
      <c r="D4" s="5"/>
      <c r="E4" s="5"/>
      <c r="F4" s="5"/>
      <c r="G4" s="5"/>
    </row>
    <row r="5" spans="2:7" x14ac:dyDescent="0.25">
      <c r="B5" s="5"/>
      <c r="C5" s="5"/>
      <c r="D5" s="5"/>
      <c r="E5" s="5"/>
      <c r="F5" s="5"/>
      <c r="G5" s="5"/>
    </row>
    <row r="6" spans="2:7" ht="18" customHeight="1" x14ac:dyDescent="0.3">
      <c r="B6" s="24" t="s">
        <v>1</v>
      </c>
      <c r="C6" s="7">
        <v>226361</v>
      </c>
      <c r="D6" s="24" t="s">
        <v>100</v>
      </c>
      <c r="E6" s="5"/>
      <c r="F6" s="5"/>
      <c r="G6" s="5"/>
    </row>
    <row r="7" spans="2:7" s="51" customFormat="1" ht="18" customHeight="1" x14ac:dyDescent="0.25">
      <c r="B7" s="23" t="s">
        <v>2</v>
      </c>
      <c r="C7" s="56">
        <v>785718</v>
      </c>
      <c r="D7" s="56" t="s">
        <v>101</v>
      </c>
      <c r="E7" s="23"/>
      <c r="F7" s="23"/>
      <c r="G7" s="23"/>
    </row>
    <row r="8" spans="2:7" s="51" customFormat="1" ht="18" customHeight="1" x14ac:dyDescent="0.25">
      <c r="C8" s="56">
        <v>781514</v>
      </c>
      <c r="D8" s="56" t="s">
        <v>102</v>
      </c>
    </row>
    <row r="9" spans="2:7" ht="18" customHeight="1" x14ac:dyDescent="0.25">
      <c r="B9" s="23"/>
      <c r="C9" s="52"/>
      <c r="D9" s="53"/>
      <c r="E9" s="23"/>
      <c r="F9" s="23"/>
      <c r="G9" s="23"/>
    </row>
    <row r="10" spans="2:7" ht="18" customHeight="1" x14ac:dyDescent="0.25">
      <c r="B10" s="9" t="s">
        <v>3</v>
      </c>
      <c r="C10" s="10" t="s">
        <v>4</v>
      </c>
      <c r="E10" s="11"/>
      <c r="F10" s="11"/>
      <c r="G10" s="11"/>
    </row>
    <row r="11" spans="2:7" ht="18" customHeight="1" x14ac:dyDescent="0.25">
      <c r="B11" s="9"/>
      <c r="C11" s="9"/>
      <c r="D11" s="12"/>
      <c r="E11" s="11"/>
      <c r="F11" s="11"/>
      <c r="G11" s="11"/>
    </row>
    <row r="12" spans="2:7" ht="18" customHeight="1" x14ac:dyDescent="0.25">
      <c r="B12" s="9" t="s">
        <v>5</v>
      </c>
      <c r="C12" s="8">
        <v>30</v>
      </c>
      <c r="D12" s="12"/>
      <c r="E12" s="11"/>
      <c r="F12" s="11"/>
      <c r="G12" s="11"/>
    </row>
    <row r="13" spans="2:7" ht="18" customHeight="1" x14ac:dyDescent="0.25">
      <c r="B13" s="9" t="s">
        <v>6</v>
      </c>
      <c r="C13" s="8"/>
      <c r="D13" s="12"/>
      <c r="E13" s="11"/>
      <c r="F13" s="11"/>
      <c r="G13" s="11"/>
    </row>
    <row r="14" spans="2:7" ht="18" customHeight="1" x14ac:dyDescent="0.25">
      <c r="B14" s="13"/>
      <c r="C14" s="14"/>
      <c r="D14" s="11"/>
      <c r="E14" s="11"/>
      <c r="F14" s="11"/>
      <c r="G14" s="11"/>
    </row>
    <row r="15" spans="2:7" ht="18" customHeight="1" x14ac:dyDescent="0.35">
      <c r="B15" s="50" t="s">
        <v>7</v>
      </c>
      <c r="C15" s="15"/>
      <c r="D15" s="5"/>
      <c r="E15" s="5"/>
      <c r="F15" s="5"/>
      <c r="G15" s="5"/>
    </row>
    <row r="16" spans="2:7" ht="18" customHeight="1" x14ac:dyDescent="0.35">
      <c r="B16" s="16"/>
      <c r="C16" s="16"/>
      <c r="D16" s="5"/>
      <c r="E16" s="5"/>
      <c r="F16" s="5"/>
      <c r="G16" s="5"/>
    </row>
    <row r="17" spans="2:7" ht="18" customHeight="1" x14ac:dyDescent="0.25">
      <c r="B17" s="17" t="s">
        <v>8</v>
      </c>
      <c r="C17" s="3">
        <f>SUM(media_table_source[exps])</f>
        <v>7124593</v>
      </c>
      <c r="D17" s="5"/>
      <c r="E17" s="5"/>
      <c r="F17" s="5"/>
      <c r="G17" s="5"/>
    </row>
    <row r="18" spans="2:7" ht="18" customHeight="1" x14ac:dyDescent="0.3">
      <c r="B18" s="17" t="s">
        <v>9</v>
      </c>
      <c r="C18" s="4">
        <f>SUM(media_table_source[exps_with_userid])</f>
        <v>4574419</v>
      </c>
      <c r="D18" s="18">
        <f>IFERROR(SUM(media_table_source[exps_with_userid])/SUM(media_table_source[exps]),0)</f>
        <v>0.64206039559031658</v>
      </c>
      <c r="E18" s="5"/>
      <c r="F18" s="5"/>
      <c r="G18" s="5"/>
    </row>
    <row r="19" spans="2:7" ht="18" customHeight="1" x14ac:dyDescent="0.3">
      <c r="B19" s="17" t="s">
        <v>10</v>
      </c>
      <c r="C19" s="4">
        <f>SUM(media_table_source[exps_with_stableid_and_userid])</f>
        <v>1385708</v>
      </c>
      <c r="D19" s="18">
        <f>IFERROR(SUM(media_table_source[exps_with_stableid_and_userid])/SUM(media_table_source[exps]),0)</f>
        <v>0.1944964435161419</v>
      </c>
      <c r="E19" s="5"/>
      <c r="F19" s="5"/>
      <c r="G19" s="5"/>
    </row>
    <row r="20" spans="2:7" ht="18" customHeight="1" x14ac:dyDescent="0.25">
      <c r="B20" s="5"/>
      <c r="C20" s="5"/>
      <c r="D20" s="5"/>
      <c r="E20" s="5"/>
      <c r="F20" s="5"/>
      <c r="G20" s="5"/>
    </row>
    <row r="21" spans="2:7" ht="18" customHeight="1" x14ac:dyDescent="0.25">
      <c r="B21" s="17" t="s">
        <v>11</v>
      </c>
      <c r="C21" s="4">
        <f>SUM(media_table_source[conversions])</f>
        <v>17802</v>
      </c>
      <c r="E21" s="5"/>
      <c r="F21" s="5"/>
      <c r="G21" s="5"/>
    </row>
    <row r="22" spans="2:7" ht="18" customHeight="1" x14ac:dyDescent="0.25">
      <c r="B22" s="17" t="s">
        <v>12</v>
      </c>
      <c r="C22" s="4">
        <f>SUM(media_table_source[enriched_conversions])</f>
        <v>19398</v>
      </c>
    </row>
    <row r="23" spans="2:7" ht="18" customHeight="1" x14ac:dyDescent="0.3">
      <c r="B23" s="18" t="s">
        <v>13</v>
      </c>
      <c r="C23" s="19">
        <f>IFERROR(SUM(media_table_source[enriched_conversions])/SUM(media_table_source[conversions])-1,"")</f>
        <v>8.9652847994607265E-2</v>
      </c>
      <c r="D23" s="5"/>
      <c r="E23" s="5"/>
      <c r="F23" s="5"/>
      <c r="G23" s="5"/>
    </row>
    <row r="24" spans="2:7" ht="18" customHeight="1" x14ac:dyDescent="0.25">
      <c r="B24" s="5"/>
      <c r="C24" s="5"/>
      <c r="D24" s="5"/>
      <c r="E24" s="5"/>
      <c r="F24" s="5"/>
      <c r="G24" s="5"/>
    </row>
    <row r="25" spans="2:7" ht="18" customHeight="1" x14ac:dyDescent="0.25">
      <c r="C25" s="48" t="s">
        <v>14</v>
      </c>
      <c r="D25" s="49"/>
      <c r="E25" s="49"/>
      <c r="F25" s="49"/>
      <c r="G25" s="49"/>
    </row>
    <row r="26" spans="2:7" ht="18" customHeight="1" x14ac:dyDescent="0.25"/>
    <row r="27" spans="2:7" ht="18" customHeight="1" x14ac:dyDescent="0.25"/>
    <row r="28" spans="2:7" ht="18" customHeight="1" x14ac:dyDescent="0.25"/>
    <row r="29" spans="2:7" ht="18" customHeight="1" x14ac:dyDescent="0.25"/>
    <row r="30" spans="2:7" ht="18" customHeight="1" x14ac:dyDescent="0.25"/>
    <row r="31" spans="2:7" ht="18" customHeight="1" x14ac:dyDescent="0.25"/>
    <row r="32" spans="2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</sheetData>
  <pageMargins left="0.70000000000000007" right="0.70000000000000007" top="0.75" bottom="0.75" header="0.3" footer="0.3"/>
  <pageSetup paperSize="9" fitToWidth="0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B15" sqref="B15"/>
    </sheetView>
  </sheetViews>
  <sheetFormatPr defaultRowHeight="15" x14ac:dyDescent="0.25"/>
  <cols>
    <col min="1" max="1" width="12.140625" style="56" customWidth="1"/>
    <col min="2" max="2" width="101.7109375" style="29" customWidth="1"/>
    <col min="3" max="3" width="9.5703125" style="29" customWidth="1"/>
    <col min="4" max="4" width="22.140625" style="29" customWidth="1"/>
    <col min="5" max="5" width="7.42578125" style="29" customWidth="1"/>
    <col min="6" max="6" width="9.85546875" style="29" customWidth="1"/>
    <col min="7" max="7" width="8.85546875" style="29" customWidth="1"/>
    <col min="8" max="8" width="9.140625" style="29" customWidth="1"/>
    <col min="9" max="9" width="7.42578125" style="29" customWidth="1"/>
    <col min="10" max="10" width="9.140625" style="29" customWidth="1"/>
    <col min="11" max="11" width="17.5703125" style="29" customWidth="1"/>
    <col min="12" max="12" width="9.140625" style="29" customWidth="1"/>
    <col min="13" max="13" width="16.85546875" style="29" customWidth="1"/>
    <col min="14" max="14" width="10.85546875" style="29" customWidth="1"/>
    <col min="15" max="15" width="14.140625" style="29" customWidth="1"/>
    <col min="16" max="16" width="16.140625" style="56" customWidth="1"/>
    <col min="17" max="17" width="9.140625" style="56" customWidth="1"/>
    <col min="18" max="16384" width="9.140625" style="56"/>
  </cols>
  <sheetData>
    <row r="1" spans="1:16" ht="23.25" customHeight="1" x14ac:dyDescent="0.35">
      <c r="A1" s="2" t="s">
        <v>15</v>
      </c>
    </row>
    <row r="3" spans="1:16" x14ac:dyDescent="0.25">
      <c r="A3" t="s">
        <v>16</v>
      </c>
    </row>
    <row r="5" spans="1:16" x14ac:dyDescent="0.25">
      <c r="A5" s="20" t="s">
        <v>17</v>
      </c>
      <c r="B5" s="31"/>
      <c r="C5" s="22"/>
      <c r="D5" s="22"/>
      <c r="E5" s="22"/>
      <c r="F5" s="22"/>
      <c r="G5" s="22"/>
      <c r="H5" s="21"/>
      <c r="I5" s="22"/>
      <c r="J5" s="22"/>
      <c r="K5" s="22"/>
      <c r="L5" s="22"/>
      <c r="M5" s="30"/>
      <c r="N5" s="33"/>
      <c r="P5" s="29"/>
    </row>
    <row r="6" spans="1:16" x14ac:dyDescent="0.25">
      <c r="A6" s="20" t="s">
        <v>18</v>
      </c>
      <c r="B6" s="31"/>
      <c r="C6" s="22"/>
      <c r="D6" s="22"/>
      <c r="E6" s="22"/>
      <c r="F6" s="22"/>
      <c r="G6" s="22"/>
      <c r="H6" s="21"/>
      <c r="I6" s="22"/>
      <c r="J6" s="22"/>
      <c r="K6" s="22"/>
      <c r="L6" s="22"/>
      <c r="M6" s="22"/>
      <c r="N6" s="35"/>
      <c r="O6" s="33"/>
      <c r="P6" s="29"/>
    </row>
    <row r="7" spans="1:16" x14ac:dyDescent="0.25">
      <c r="A7" s="20" t="s">
        <v>19</v>
      </c>
      <c r="B7" s="31"/>
      <c r="C7" s="22"/>
      <c r="D7" s="22"/>
      <c r="E7" s="22"/>
      <c r="F7" s="22"/>
      <c r="G7" s="22"/>
      <c r="H7" s="21"/>
      <c r="I7" s="22"/>
      <c r="J7" s="22"/>
      <c r="K7" s="22"/>
      <c r="L7" s="22"/>
      <c r="M7" s="22"/>
      <c r="N7" s="25"/>
      <c r="O7" s="35"/>
      <c r="P7" s="34"/>
    </row>
    <row r="9" spans="1:16" s="32" customFormat="1" ht="27.75" hidden="1" customHeight="1" x14ac:dyDescent="0.25">
      <c r="A9"/>
      <c r="B9"/>
      <c r="C9" s="47" t="s">
        <v>20</v>
      </c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30" customHeight="1" x14ac:dyDescent="0.25">
      <c r="A10" s="54" t="s">
        <v>21</v>
      </c>
      <c r="B10" s="54" t="s">
        <v>22</v>
      </c>
      <c r="C10" s="55" t="s">
        <v>23</v>
      </c>
      <c r="D10" s="55" t="s">
        <v>24</v>
      </c>
      <c r="E10" s="55" t="s">
        <v>25</v>
      </c>
      <c r="F10" s="55" t="s">
        <v>26</v>
      </c>
      <c r="G10" s="55" t="s">
        <v>27</v>
      </c>
      <c r="H10" s="55" t="s">
        <v>28</v>
      </c>
      <c r="I10" s="55" t="s">
        <v>29</v>
      </c>
      <c r="J10" s="55" t="s">
        <v>30</v>
      </c>
      <c r="K10" s="55" t="s">
        <v>31</v>
      </c>
      <c r="L10" s="55" t="s">
        <v>32</v>
      </c>
      <c r="M10" s="55" t="s">
        <v>33</v>
      </c>
      <c r="N10" s="55" t="s">
        <v>34</v>
      </c>
      <c r="O10" s="55" t="s">
        <v>35</v>
      </c>
      <c r="P10" s="55" t="s">
        <v>36</v>
      </c>
    </row>
    <row r="11" spans="1:16" x14ac:dyDescent="0.25">
      <c r="A11" s="56">
        <v>781514</v>
      </c>
      <c r="B11" s="56" t="s">
        <v>105</v>
      </c>
      <c r="C11" s="29">
        <v>1813337</v>
      </c>
      <c r="D11" s="29">
        <v>1016163</v>
      </c>
      <c r="E11" s="29">
        <v>27</v>
      </c>
      <c r="F11" s="29">
        <v>26179</v>
      </c>
      <c r="G11" s="29">
        <v>7351</v>
      </c>
      <c r="H11" s="29">
        <v>1070873</v>
      </c>
      <c r="I11" s="29">
        <v>342889</v>
      </c>
      <c r="J11" s="29">
        <v>0</v>
      </c>
      <c r="K11" s="29">
        <v>0</v>
      </c>
      <c r="L11" s="29">
        <v>99832</v>
      </c>
      <c r="M11" s="29">
        <v>62389</v>
      </c>
      <c r="N11" s="29">
        <v>864</v>
      </c>
      <c r="O11" s="29">
        <v>864</v>
      </c>
      <c r="P11" s="29">
        <v>17</v>
      </c>
    </row>
    <row r="12" spans="1:16" x14ac:dyDescent="0.25">
      <c r="A12"/>
      <c r="B12" s="56" t="s">
        <v>109</v>
      </c>
      <c r="C12" s="29">
        <v>317587</v>
      </c>
      <c r="D12" s="29">
        <v>146455</v>
      </c>
      <c r="E12" s="29">
        <v>69</v>
      </c>
      <c r="F12" s="29">
        <v>8153</v>
      </c>
      <c r="G12" s="29">
        <v>11</v>
      </c>
      <c r="H12" s="29">
        <v>125729</v>
      </c>
      <c r="I12" s="29">
        <v>36506</v>
      </c>
      <c r="J12" s="29">
        <v>0</v>
      </c>
      <c r="K12" s="29">
        <v>0</v>
      </c>
      <c r="L12" s="29">
        <v>86260</v>
      </c>
      <c r="M12" s="29">
        <v>66737</v>
      </c>
      <c r="N12" s="29">
        <v>2171</v>
      </c>
      <c r="O12" s="29">
        <v>2171</v>
      </c>
      <c r="P12" s="29">
        <v>39</v>
      </c>
    </row>
    <row r="13" spans="1:16" x14ac:dyDescent="0.25">
      <c r="A13"/>
      <c r="B13" s="56" t="s">
        <v>104</v>
      </c>
      <c r="C13" s="29">
        <v>1546090</v>
      </c>
      <c r="D13" s="29">
        <v>1210773</v>
      </c>
      <c r="E13" s="29">
        <v>6</v>
      </c>
      <c r="F13" s="29">
        <v>368492</v>
      </c>
      <c r="G13" s="29">
        <v>64</v>
      </c>
      <c r="H13" s="29">
        <v>682868</v>
      </c>
      <c r="I13" s="29">
        <v>139815</v>
      </c>
      <c r="J13" s="29">
        <v>0</v>
      </c>
      <c r="K13" s="29">
        <v>0</v>
      </c>
      <c r="L13" s="29">
        <v>88104</v>
      </c>
      <c r="M13" s="29">
        <v>71174</v>
      </c>
      <c r="N13" s="29">
        <v>5122</v>
      </c>
      <c r="O13" s="29">
        <v>5123</v>
      </c>
      <c r="P13" s="29">
        <v>250</v>
      </c>
    </row>
    <row r="14" spans="1:16" x14ac:dyDescent="0.25">
      <c r="A14"/>
      <c r="B14" s="56" t="s">
        <v>108</v>
      </c>
      <c r="C14" s="29">
        <v>420035</v>
      </c>
      <c r="D14" s="29">
        <v>301977</v>
      </c>
      <c r="E14" s="29">
        <v>6</v>
      </c>
      <c r="F14" s="29">
        <v>3910</v>
      </c>
      <c r="G14" s="29">
        <v>12</v>
      </c>
      <c r="H14" s="29">
        <v>319807</v>
      </c>
      <c r="I14" s="29">
        <v>55113</v>
      </c>
      <c r="J14" s="29">
        <v>0</v>
      </c>
      <c r="K14" s="29">
        <v>0</v>
      </c>
      <c r="L14" s="29">
        <v>24118</v>
      </c>
      <c r="M14" s="29">
        <v>23441</v>
      </c>
      <c r="N14" s="29">
        <v>4134</v>
      </c>
      <c r="O14" s="29">
        <v>4139</v>
      </c>
      <c r="P14" s="29">
        <v>240</v>
      </c>
    </row>
    <row r="15" spans="1:16" x14ac:dyDescent="0.25">
      <c r="A15"/>
      <c r="B15" s="56" t="s">
        <v>110</v>
      </c>
      <c r="C15" s="29">
        <v>1321467</v>
      </c>
      <c r="D15" s="29">
        <v>679524</v>
      </c>
      <c r="E15" s="29">
        <v>15</v>
      </c>
      <c r="F15" s="29">
        <v>19958</v>
      </c>
      <c r="G15" s="29">
        <v>2304</v>
      </c>
      <c r="H15" s="29">
        <v>714252</v>
      </c>
      <c r="I15" s="29">
        <v>505023</v>
      </c>
      <c r="J15" s="29">
        <v>0</v>
      </c>
      <c r="K15" s="29">
        <v>0</v>
      </c>
      <c r="L15" s="29">
        <v>43411</v>
      </c>
      <c r="M15" s="29">
        <v>27059</v>
      </c>
      <c r="N15" s="29">
        <v>5484</v>
      </c>
      <c r="O15" s="29">
        <v>5489</v>
      </c>
      <c r="P15" s="29">
        <v>218</v>
      </c>
    </row>
    <row r="16" spans="1:16" x14ac:dyDescent="0.25">
      <c r="A16" s="56">
        <v>785718</v>
      </c>
      <c r="B16" s="56" t="s">
        <v>103</v>
      </c>
      <c r="C16" s="29">
        <v>661534</v>
      </c>
      <c r="D16" s="29">
        <v>660556</v>
      </c>
      <c r="E16" s="29">
        <v>25620</v>
      </c>
      <c r="F16" s="29">
        <v>635873</v>
      </c>
      <c r="G16" s="29">
        <v>267</v>
      </c>
      <c r="H16" s="29">
        <v>661534</v>
      </c>
      <c r="I16" s="29">
        <v>575712</v>
      </c>
      <c r="J16" s="29">
        <v>661528</v>
      </c>
      <c r="K16" s="29">
        <v>661528</v>
      </c>
      <c r="L16" s="29">
        <v>445819</v>
      </c>
      <c r="M16" s="29">
        <v>445819</v>
      </c>
      <c r="N16" s="29">
        <v>21</v>
      </c>
      <c r="O16" s="29">
        <v>748</v>
      </c>
      <c r="P16" s="29">
        <v>727</v>
      </c>
    </row>
    <row r="17" spans="1:16" x14ac:dyDescent="0.25">
      <c r="A17"/>
      <c r="B17" s="56" t="s">
        <v>141</v>
      </c>
      <c r="C17" s="29">
        <v>47053</v>
      </c>
      <c r="D17" s="29">
        <v>47009</v>
      </c>
      <c r="E17" s="29">
        <v>951</v>
      </c>
      <c r="F17" s="29">
        <v>46089</v>
      </c>
      <c r="G17" s="29">
        <v>16</v>
      </c>
      <c r="H17" s="29">
        <v>1896</v>
      </c>
      <c r="I17" s="29">
        <v>1763</v>
      </c>
      <c r="J17" s="29">
        <v>0</v>
      </c>
      <c r="K17" s="29">
        <v>0</v>
      </c>
      <c r="L17" s="29">
        <v>31121</v>
      </c>
      <c r="M17" s="29">
        <v>1005</v>
      </c>
      <c r="N17" s="29">
        <v>0</v>
      </c>
      <c r="O17" s="29">
        <v>0</v>
      </c>
      <c r="P17" s="29">
        <v>0</v>
      </c>
    </row>
    <row r="18" spans="1:16" x14ac:dyDescent="0.25">
      <c r="A18"/>
      <c r="B18" s="56" t="s">
        <v>106</v>
      </c>
      <c r="C18" s="29">
        <v>667708</v>
      </c>
      <c r="D18" s="29">
        <v>666130</v>
      </c>
      <c r="E18" s="29">
        <v>9706</v>
      </c>
      <c r="F18" s="29">
        <v>657982</v>
      </c>
      <c r="G18" s="29">
        <v>79</v>
      </c>
      <c r="H18" s="29">
        <v>667678</v>
      </c>
      <c r="I18" s="29">
        <v>556158</v>
      </c>
      <c r="J18" s="29">
        <v>667676</v>
      </c>
      <c r="K18" s="29">
        <v>667676</v>
      </c>
      <c r="L18" s="29">
        <v>468236</v>
      </c>
      <c r="M18" s="29">
        <v>468236</v>
      </c>
      <c r="N18" s="29">
        <v>6</v>
      </c>
      <c r="O18" s="29">
        <v>492</v>
      </c>
      <c r="P18" s="29">
        <v>486</v>
      </c>
    </row>
    <row r="19" spans="1:16" x14ac:dyDescent="0.25">
      <c r="A19"/>
      <c r="B19" s="56" t="s">
        <v>107</v>
      </c>
      <c r="C19" s="29">
        <v>329782</v>
      </c>
      <c r="D19" s="29">
        <v>329483</v>
      </c>
      <c r="E19" s="29">
        <v>11097</v>
      </c>
      <c r="F19" s="29">
        <v>318639</v>
      </c>
      <c r="G19" s="29">
        <v>138</v>
      </c>
      <c r="H19" s="29">
        <v>329782</v>
      </c>
      <c r="I19" s="29">
        <v>284804</v>
      </c>
      <c r="J19" s="29">
        <v>329782</v>
      </c>
      <c r="K19" s="29">
        <v>329782</v>
      </c>
      <c r="L19" s="29">
        <v>219848</v>
      </c>
      <c r="M19" s="29">
        <v>219848</v>
      </c>
      <c r="N19" s="29">
        <v>0</v>
      </c>
      <c r="O19" s="29">
        <v>372</v>
      </c>
      <c r="P19" s="29">
        <v>372</v>
      </c>
    </row>
    <row r="20" spans="1:16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1" spans="1:16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5"/>
  <sheetViews>
    <sheetView workbookViewId="0">
      <selection activeCell="B11" sqref="B11"/>
    </sheetView>
  </sheetViews>
  <sheetFormatPr defaultRowHeight="15" x14ac:dyDescent="0.25"/>
  <cols>
    <col min="1" max="1" width="14" style="56" customWidth="1"/>
    <col min="2" max="2" width="43.42578125" style="56" customWidth="1"/>
    <col min="3" max="3" width="13.28515625" style="56" bestFit="1" customWidth="1"/>
    <col min="4" max="4" width="13.140625" style="56" customWidth="1"/>
    <col min="5" max="5" width="13.42578125" style="56" customWidth="1"/>
    <col min="6" max="6" width="9.5703125" style="56" bestFit="1" customWidth="1"/>
    <col min="7" max="7" width="9.140625" style="56" customWidth="1"/>
    <col min="8" max="8" width="5.5703125" style="56" bestFit="1" customWidth="1"/>
    <col min="9" max="11" width="9.140625" style="56" customWidth="1"/>
    <col min="12" max="12" width="16.85546875" style="56" customWidth="1"/>
    <col min="13" max="13" width="4.5703125" style="56" bestFit="1" customWidth="1"/>
    <col min="14" max="14" width="7.140625" style="56" customWidth="1"/>
    <col min="15" max="15" width="9.42578125" style="56" customWidth="1"/>
    <col min="16" max="16" width="16.42578125" style="56" bestFit="1" customWidth="1"/>
  </cols>
  <sheetData>
    <row r="1" spans="1:13" ht="23.25" customHeight="1" x14ac:dyDescent="0.35">
      <c r="A1" s="2" t="s">
        <v>37</v>
      </c>
    </row>
    <row r="3" spans="1:13" s="32" customFormat="1" hidden="1" x14ac:dyDescent="0.25">
      <c r="A3"/>
      <c r="B3"/>
      <c r="C3"/>
      <c r="D3"/>
      <c r="E3"/>
      <c r="F3" s="47" t="s">
        <v>20</v>
      </c>
      <c r="G3"/>
      <c r="H3"/>
      <c r="I3"/>
      <c r="J3"/>
      <c r="K3"/>
      <c r="L3"/>
      <c r="M3"/>
    </row>
    <row r="4" spans="1:13" ht="45" customHeight="1" x14ac:dyDescent="0.25">
      <c r="A4" s="43" t="s">
        <v>21</v>
      </c>
      <c r="B4" s="43" t="s">
        <v>22</v>
      </c>
      <c r="C4" s="43" t="s">
        <v>38</v>
      </c>
      <c r="D4" s="43" t="s">
        <v>39</v>
      </c>
      <c r="E4" s="43" t="s">
        <v>40</v>
      </c>
      <c r="F4" s="43" t="s">
        <v>23</v>
      </c>
      <c r="G4" s="43" t="s">
        <v>28</v>
      </c>
      <c r="H4" s="43" t="s">
        <v>41</v>
      </c>
      <c r="I4" s="43" t="s">
        <v>30</v>
      </c>
      <c r="J4" s="43" t="s">
        <v>31</v>
      </c>
      <c r="K4" s="43" t="s">
        <v>32</v>
      </c>
      <c r="L4" s="43" t="s">
        <v>33</v>
      </c>
      <c r="M4" s="43" t="s">
        <v>42</v>
      </c>
    </row>
    <row r="5" spans="1:13" x14ac:dyDescent="0.25">
      <c r="A5" s="56">
        <v>781514</v>
      </c>
      <c r="B5" s="56" t="s">
        <v>105</v>
      </c>
      <c r="C5" s="56" t="s">
        <v>92</v>
      </c>
      <c r="D5"/>
      <c r="E5"/>
      <c r="F5" s="29">
        <v>789662</v>
      </c>
      <c r="G5" s="29">
        <v>400470</v>
      </c>
      <c r="H5" s="1">
        <v>0.5071410299596536</v>
      </c>
      <c r="I5" s="58">
        <v>0</v>
      </c>
      <c r="J5" s="58">
        <v>0</v>
      </c>
      <c r="K5" s="29">
        <v>40564</v>
      </c>
      <c r="L5" s="29">
        <v>17254</v>
      </c>
      <c r="M5" s="1">
        <v>4.3084375858366421E-2</v>
      </c>
    </row>
    <row r="6" spans="1:13" x14ac:dyDescent="0.25">
      <c r="A6"/>
      <c r="B6"/>
      <c r="C6" s="56" t="s">
        <v>93</v>
      </c>
      <c r="D6" s="56" t="s">
        <v>94</v>
      </c>
      <c r="E6" s="56" t="s">
        <v>95</v>
      </c>
      <c r="F6" s="29">
        <v>224666</v>
      </c>
      <c r="G6" s="29">
        <v>3152</v>
      </c>
      <c r="H6" s="1">
        <v>1.4029715221706889E-2</v>
      </c>
      <c r="I6" s="58">
        <v>0</v>
      </c>
      <c r="J6" s="58">
        <v>0</v>
      </c>
      <c r="K6" s="29">
        <v>4675</v>
      </c>
      <c r="L6" s="29">
        <v>113</v>
      </c>
      <c r="M6" s="1">
        <v>3.5850253807106602E-2</v>
      </c>
    </row>
    <row r="7" spans="1:13" x14ac:dyDescent="0.25">
      <c r="A7"/>
      <c r="B7"/>
      <c r="C7"/>
      <c r="D7"/>
      <c r="E7" s="56" t="s">
        <v>26</v>
      </c>
      <c r="F7" s="29">
        <v>185</v>
      </c>
      <c r="G7" s="29">
        <v>0</v>
      </c>
      <c r="H7" s="1">
        <v>0</v>
      </c>
      <c r="I7" s="58">
        <v>0</v>
      </c>
      <c r="J7" s="58">
        <v>0</v>
      </c>
      <c r="K7" s="29">
        <v>4</v>
      </c>
      <c r="L7" s="29">
        <v>0</v>
      </c>
      <c r="M7" s="1">
        <v>0</v>
      </c>
    </row>
    <row r="8" spans="1:13" x14ac:dyDescent="0.25">
      <c r="A8"/>
      <c r="B8"/>
      <c r="C8"/>
      <c r="D8" s="56" t="s">
        <v>96</v>
      </c>
      <c r="E8" s="56" t="s">
        <v>95</v>
      </c>
      <c r="F8" s="29">
        <v>771281</v>
      </c>
      <c r="G8" s="29">
        <v>642328</v>
      </c>
      <c r="H8" s="1">
        <v>0.83280672024852165</v>
      </c>
      <c r="I8" s="58">
        <v>0</v>
      </c>
      <c r="J8" s="58">
        <v>0</v>
      </c>
      <c r="K8" s="29">
        <v>53448</v>
      </c>
      <c r="L8" s="29">
        <v>43981</v>
      </c>
      <c r="M8" s="1">
        <v>6.8471248334184401E-2</v>
      </c>
    </row>
    <row r="9" spans="1:13" x14ac:dyDescent="0.25">
      <c r="A9"/>
      <c r="B9"/>
      <c r="C9"/>
      <c r="D9"/>
      <c r="E9" s="56" t="s">
        <v>25</v>
      </c>
      <c r="F9" s="29">
        <v>6</v>
      </c>
      <c r="G9" s="29">
        <v>0</v>
      </c>
      <c r="H9" s="1">
        <v>0</v>
      </c>
      <c r="I9" s="58">
        <v>0</v>
      </c>
      <c r="J9" s="58">
        <v>0</v>
      </c>
      <c r="K9" s="29">
        <v>0</v>
      </c>
      <c r="L9" s="29">
        <v>0</v>
      </c>
      <c r="M9" s="1">
        <v>0</v>
      </c>
    </row>
    <row r="10" spans="1:13" x14ac:dyDescent="0.25">
      <c r="A10"/>
      <c r="B10"/>
      <c r="C10"/>
      <c r="D10"/>
      <c r="E10" s="56" t="s">
        <v>26</v>
      </c>
      <c r="F10" s="29">
        <v>19832</v>
      </c>
      <c r="G10" s="29">
        <v>18345</v>
      </c>
      <c r="H10" s="1">
        <v>0.92502016942315446</v>
      </c>
      <c r="I10" s="58">
        <v>0</v>
      </c>
      <c r="J10" s="58">
        <v>0</v>
      </c>
      <c r="K10" s="29">
        <v>938</v>
      </c>
      <c r="L10" s="29">
        <v>850</v>
      </c>
      <c r="M10" s="1">
        <v>4.633415099482148E-2</v>
      </c>
    </row>
    <row r="11" spans="1:13" x14ac:dyDescent="0.25">
      <c r="A11"/>
      <c r="B11"/>
      <c r="C11"/>
      <c r="D11" s="56" t="s">
        <v>97</v>
      </c>
      <c r="E11" s="56" t="s">
        <v>95</v>
      </c>
      <c r="F11" s="29">
        <v>193</v>
      </c>
      <c r="G11" s="29">
        <v>116</v>
      </c>
      <c r="H11" s="1">
        <v>0.60103626943005184</v>
      </c>
      <c r="I11" s="58">
        <v>0</v>
      </c>
      <c r="J11" s="58">
        <v>0</v>
      </c>
      <c r="K11" s="29">
        <v>11</v>
      </c>
      <c r="L11" s="29">
        <v>10</v>
      </c>
      <c r="M11" s="1">
        <v>8.6206896551724144E-2</v>
      </c>
    </row>
    <row r="12" spans="1:13" x14ac:dyDescent="0.25">
      <c r="A12"/>
      <c r="B12"/>
      <c r="C12" s="56" t="s">
        <v>98</v>
      </c>
      <c r="D12" s="56" t="s">
        <v>98</v>
      </c>
      <c r="E12" s="56" t="s">
        <v>25</v>
      </c>
      <c r="F12" s="29">
        <v>1</v>
      </c>
      <c r="G12" s="29">
        <v>0</v>
      </c>
      <c r="H12" s="1">
        <v>0</v>
      </c>
      <c r="I12" s="58">
        <v>0</v>
      </c>
      <c r="J12" s="58">
        <v>0</v>
      </c>
      <c r="K12" s="29">
        <v>0</v>
      </c>
      <c r="L12" s="29">
        <v>0</v>
      </c>
      <c r="M12" s="1">
        <v>0</v>
      </c>
    </row>
    <row r="13" spans="1:13" x14ac:dyDescent="0.25">
      <c r="A13"/>
      <c r="B13"/>
      <c r="C13"/>
      <c r="D13"/>
      <c r="E13" s="56" t="s">
        <v>98</v>
      </c>
      <c r="F13" s="29">
        <v>160</v>
      </c>
      <c r="G13" s="29">
        <v>11</v>
      </c>
      <c r="H13" s="1">
        <v>6.8750000000000006E-2</v>
      </c>
      <c r="I13" s="58">
        <v>0</v>
      </c>
      <c r="J13" s="58">
        <v>0</v>
      </c>
      <c r="K13" s="29">
        <v>3</v>
      </c>
      <c r="L13" s="29">
        <v>0</v>
      </c>
      <c r="M13" s="1">
        <v>0</v>
      </c>
    </row>
    <row r="14" spans="1:13" x14ac:dyDescent="0.25">
      <c r="A14"/>
      <c r="B14"/>
      <c r="C14" s="56" t="s">
        <v>99</v>
      </c>
      <c r="D14" s="56" t="s">
        <v>96</v>
      </c>
      <c r="E14" s="56" t="s">
        <v>25</v>
      </c>
      <c r="F14" s="29">
        <v>20</v>
      </c>
      <c r="G14" s="29">
        <v>10</v>
      </c>
      <c r="H14" s="1">
        <v>0.5</v>
      </c>
      <c r="I14" s="58">
        <v>0</v>
      </c>
      <c r="J14" s="58">
        <v>0</v>
      </c>
      <c r="K14" s="29">
        <v>0</v>
      </c>
      <c r="L14" s="29">
        <v>0</v>
      </c>
      <c r="M14" s="1">
        <v>0</v>
      </c>
    </row>
    <row r="15" spans="1:13" x14ac:dyDescent="0.25">
      <c r="A15"/>
      <c r="B15"/>
      <c r="C15"/>
      <c r="D15"/>
      <c r="E15" s="56" t="s">
        <v>26</v>
      </c>
      <c r="F15" s="29">
        <v>6162</v>
      </c>
      <c r="G15" s="29">
        <v>6064</v>
      </c>
      <c r="H15" s="1">
        <v>0.98409607270366761</v>
      </c>
      <c r="I15" s="58">
        <v>0</v>
      </c>
      <c r="J15" s="58">
        <v>0</v>
      </c>
      <c r="K15" s="29">
        <v>164</v>
      </c>
      <c r="L15" s="29">
        <v>162</v>
      </c>
      <c r="M15" s="1">
        <v>2.671503957783641E-2</v>
      </c>
    </row>
    <row r="16" spans="1:13" x14ac:dyDescent="0.25">
      <c r="A16"/>
      <c r="B16"/>
      <c r="C16"/>
      <c r="D16"/>
      <c r="E16" s="56" t="s">
        <v>98</v>
      </c>
      <c r="F16" s="29">
        <v>118</v>
      </c>
      <c r="G16" s="29">
        <v>95</v>
      </c>
      <c r="H16" s="1">
        <v>0.80508474576271183</v>
      </c>
      <c r="I16" s="58">
        <v>0</v>
      </c>
      <c r="J16" s="58">
        <v>0</v>
      </c>
      <c r="K16" s="29">
        <v>1</v>
      </c>
      <c r="L16" s="29">
        <v>1</v>
      </c>
      <c r="M16" s="1">
        <v>1.0526315789473684E-2</v>
      </c>
    </row>
    <row r="17" spans="1:13" x14ac:dyDescent="0.25">
      <c r="A17"/>
      <c r="B17"/>
      <c r="C17"/>
      <c r="D17" s="56" t="s">
        <v>98</v>
      </c>
      <c r="E17" s="56" t="s">
        <v>98</v>
      </c>
      <c r="F17" s="29">
        <v>1051</v>
      </c>
      <c r="G17" s="29">
        <v>282</v>
      </c>
      <c r="H17" s="1">
        <v>0.26831588962892483</v>
      </c>
      <c r="I17" s="58">
        <v>0</v>
      </c>
      <c r="J17" s="58">
        <v>0</v>
      </c>
      <c r="K17" s="29">
        <v>24</v>
      </c>
      <c r="L17" s="29">
        <v>18</v>
      </c>
      <c r="M17" s="1">
        <v>6.3829787234042548E-2</v>
      </c>
    </row>
    <row r="18" spans="1:13" x14ac:dyDescent="0.25">
      <c r="A18"/>
      <c r="B18" s="56" t="s">
        <v>104</v>
      </c>
      <c r="C18" s="56" t="s">
        <v>92</v>
      </c>
      <c r="D18"/>
      <c r="E18"/>
      <c r="F18" s="29">
        <v>335235</v>
      </c>
      <c r="G18" s="29">
        <v>148782</v>
      </c>
      <c r="H18" s="1">
        <v>0.44381404089668441</v>
      </c>
      <c r="I18" s="58">
        <v>0</v>
      </c>
      <c r="J18" s="58">
        <v>0</v>
      </c>
      <c r="K18" s="29">
        <v>12415</v>
      </c>
      <c r="L18" s="29">
        <v>11519</v>
      </c>
      <c r="M18" s="1">
        <v>7.7421999973115024E-2</v>
      </c>
    </row>
    <row r="19" spans="1:13" x14ac:dyDescent="0.25">
      <c r="A19"/>
      <c r="B19"/>
      <c r="C19" s="56" t="s">
        <v>93</v>
      </c>
      <c r="D19" s="56" t="s">
        <v>94</v>
      </c>
      <c r="E19" s="56" t="s">
        <v>95</v>
      </c>
      <c r="F19" s="29">
        <v>254870</v>
      </c>
      <c r="G19" s="29">
        <v>10165</v>
      </c>
      <c r="H19" s="1">
        <v>3.98830776474281E-2</v>
      </c>
      <c r="I19" s="58">
        <v>0</v>
      </c>
      <c r="J19" s="58">
        <v>0</v>
      </c>
      <c r="K19" s="29">
        <v>5265</v>
      </c>
      <c r="L19" s="29">
        <v>3646</v>
      </c>
      <c r="M19" s="1">
        <v>0.35868175110673883</v>
      </c>
    </row>
    <row r="20" spans="1:13" x14ac:dyDescent="0.25">
      <c r="A20"/>
      <c r="B20"/>
      <c r="C20"/>
      <c r="D20"/>
      <c r="E20" s="56" t="s">
        <v>26</v>
      </c>
      <c r="F20" s="29">
        <v>59636</v>
      </c>
      <c r="G20" s="29">
        <v>1189</v>
      </c>
      <c r="H20" s="1">
        <v>1.9937621570863238E-2</v>
      </c>
      <c r="I20" s="58">
        <v>0</v>
      </c>
      <c r="J20" s="58">
        <v>0</v>
      </c>
      <c r="K20" s="29">
        <v>2329</v>
      </c>
      <c r="L20" s="29">
        <v>1031</v>
      </c>
      <c r="M20" s="1">
        <v>0.86711522287636666</v>
      </c>
    </row>
    <row r="21" spans="1:13" x14ac:dyDescent="0.25">
      <c r="A21"/>
      <c r="B21"/>
      <c r="C21"/>
      <c r="D21" s="56" t="s">
        <v>96</v>
      </c>
      <c r="E21" s="56" t="s">
        <v>95</v>
      </c>
      <c r="F21" s="29">
        <v>587105</v>
      </c>
      <c r="G21" s="29">
        <v>483357</v>
      </c>
      <c r="H21" s="1">
        <v>0.8232888495243611</v>
      </c>
      <c r="I21" s="58">
        <v>0</v>
      </c>
      <c r="J21" s="58">
        <v>0</v>
      </c>
      <c r="K21" s="29">
        <v>43114</v>
      </c>
      <c r="L21" s="29">
        <v>40483</v>
      </c>
      <c r="M21" s="1">
        <v>8.3753829984876599E-2</v>
      </c>
    </row>
    <row r="22" spans="1:13" x14ac:dyDescent="0.25">
      <c r="A22"/>
      <c r="B22"/>
      <c r="C22"/>
      <c r="D22"/>
      <c r="E22" s="56" t="s">
        <v>25</v>
      </c>
      <c r="F22" s="29">
        <v>6</v>
      </c>
      <c r="G22" s="29">
        <v>0</v>
      </c>
      <c r="H22" s="1">
        <v>0</v>
      </c>
      <c r="I22" s="58">
        <v>0</v>
      </c>
      <c r="J22" s="58">
        <v>0</v>
      </c>
      <c r="K22" s="29">
        <v>0</v>
      </c>
      <c r="L22" s="29">
        <v>0</v>
      </c>
      <c r="M22" s="1">
        <v>0</v>
      </c>
    </row>
    <row r="23" spans="1:13" x14ac:dyDescent="0.25">
      <c r="A23"/>
      <c r="B23"/>
      <c r="C23"/>
      <c r="D23"/>
      <c r="E23" s="56" t="s">
        <v>26</v>
      </c>
      <c r="F23" s="29">
        <v>308850</v>
      </c>
      <c r="G23" s="29">
        <v>39277</v>
      </c>
      <c r="H23" s="1">
        <v>0.12717176622956128</v>
      </c>
      <c r="I23" s="58">
        <v>0</v>
      </c>
      <c r="J23" s="58">
        <v>0</v>
      </c>
      <c r="K23" s="29">
        <v>24970</v>
      </c>
      <c r="L23" s="29">
        <v>14485</v>
      </c>
      <c r="M23" s="1">
        <v>0.36879089543498739</v>
      </c>
    </row>
    <row r="24" spans="1:13" x14ac:dyDescent="0.25">
      <c r="A24"/>
      <c r="B24"/>
      <c r="C24"/>
      <c r="D24" s="56" t="s">
        <v>97</v>
      </c>
      <c r="E24" s="56" t="s">
        <v>95</v>
      </c>
      <c r="F24" s="29">
        <v>306</v>
      </c>
      <c r="G24" s="29">
        <v>31</v>
      </c>
      <c r="H24" s="1">
        <v>0.10130718954248366</v>
      </c>
      <c r="I24" s="58">
        <v>0</v>
      </c>
      <c r="J24" s="58">
        <v>0</v>
      </c>
      <c r="K24" s="29">
        <v>11</v>
      </c>
      <c r="L24" s="29">
        <v>10</v>
      </c>
      <c r="M24" s="1">
        <v>0.32258064516129031</v>
      </c>
    </row>
    <row r="25" spans="1:13" x14ac:dyDescent="0.25">
      <c r="A25"/>
      <c r="B25"/>
      <c r="C25" s="56" t="s">
        <v>98</v>
      </c>
      <c r="D25" s="56" t="s">
        <v>98</v>
      </c>
      <c r="E25" s="56" t="s">
        <v>98</v>
      </c>
      <c r="F25" s="29">
        <v>18</v>
      </c>
      <c r="G25" s="29">
        <v>10</v>
      </c>
      <c r="H25" s="1">
        <v>0.55555555555555558</v>
      </c>
      <c r="I25" s="58">
        <v>0</v>
      </c>
      <c r="J25" s="58">
        <v>0</v>
      </c>
      <c r="K25" s="29">
        <v>0</v>
      </c>
      <c r="L25" s="29">
        <v>0</v>
      </c>
      <c r="M25" s="1">
        <v>0</v>
      </c>
    </row>
    <row r="26" spans="1:13" x14ac:dyDescent="0.25">
      <c r="A26"/>
      <c r="B26"/>
      <c r="C26" s="56" t="s">
        <v>99</v>
      </c>
      <c r="D26" s="56" t="s">
        <v>96</v>
      </c>
      <c r="E26" s="56" t="s">
        <v>26</v>
      </c>
      <c r="F26" s="29">
        <v>6</v>
      </c>
      <c r="G26" s="29">
        <v>6</v>
      </c>
      <c r="H26" s="1">
        <v>1</v>
      </c>
      <c r="I26" s="58">
        <v>0</v>
      </c>
      <c r="J26" s="58">
        <v>0</v>
      </c>
      <c r="K26" s="29">
        <v>0</v>
      </c>
      <c r="L26" s="29">
        <v>0</v>
      </c>
      <c r="M26" s="1">
        <v>0</v>
      </c>
    </row>
    <row r="27" spans="1:13" x14ac:dyDescent="0.25">
      <c r="A27"/>
      <c r="B27"/>
      <c r="C27"/>
      <c r="D27"/>
      <c r="E27" s="56" t="s">
        <v>98</v>
      </c>
      <c r="F27" s="29">
        <v>2</v>
      </c>
      <c r="G27" s="29">
        <v>2</v>
      </c>
      <c r="H27" s="1">
        <v>1</v>
      </c>
      <c r="I27" s="58">
        <v>0</v>
      </c>
      <c r="J27" s="58">
        <v>0</v>
      </c>
      <c r="K27" s="29">
        <v>0</v>
      </c>
      <c r="L27" s="29">
        <v>0</v>
      </c>
      <c r="M27" s="1">
        <v>0</v>
      </c>
    </row>
    <row r="28" spans="1:13" x14ac:dyDescent="0.25">
      <c r="A28"/>
      <c r="B28"/>
      <c r="C28"/>
      <c r="D28" s="56" t="s">
        <v>98</v>
      </c>
      <c r="E28" s="56" t="s">
        <v>98</v>
      </c>
      <c r="F28" s="29">
        <v>56</v>
      </c>
      <c r="G28" s="29">
        <v>49</v>
      </c>
      <c r="H28" s="1">
        <v>0.875</v>
      </c>
      <c r="I28" s="58">
        <v>0</v>
      </c>
      <c r="J28" s="58">
        <v>0</v>
      </c>
      <c r="K28" s="29">
        <v>0</v>
      </c>
      <c r="L28" s="29">
        <v>0</v>
      </c>
      <c r="M28" s="1">
        <v>0</v>
      </c>
    </row>
    <row r="29" spans="1:13" x14ac:dyDescent="0.25">
      <c r="A29"/>
      <c r="B29" s="56" t="s">
        <v>110</v>
      </c>
      <c r="C29" s="56" t="s">
        <v>92</v>
      </c>
      <c r="D29"/>
      <c r="E29"/>
      <c r="F29" s="29">
        <v>639488</v>
      </c>
      <c r="G29" s="29">
        <v>295284</v>
      </c>
      <c r="H29" s="1">
        <v>0.46175065052041631</v>
      </c>
      <c r="I29" s="58">
        <v>0</v>
      </c>
      <c r="J29" s="58">
        <v>0</v>
      </c>
      <c r="K29" s="29">
        <v>10809</v>
      </c>
      <c r="L29" s="29">
        <v>4999</v>
      </c>
      <c r="M29" s="1">
        <v>1.6929464515517266E-2</v>
      </c>
    </row>
    <row r="30" spans="1:13" x14ac:dyDescent="0.25">
      <c r="A30"/>
      <c r="B30"/>
      <c r="C30" s="56" t="s">
        <v>93</v>
      </c>
      <c r="D30" s="56" t="s">
        <v>94</v>
      </c>
      <c r="E30" s="56" t="s">
        <v>95</v>
      </c>
      <c r="F30" s="29">
        <v>112556</v>
      </c>
      <c r="G30" s="29">
        <v>1183</v>
      </c>
      <c r="H30" s="1">
        <v>1.0510323749955577E-2</v>
      </c>
      <c r="I30" s="58">
        <v>0</v>
      </c>
      <c r="J30" s="58">
        <v>0</v>
      </c>
      <c r="K30" s="29">
        <v>1929</v>
      </c>
      <c r="L30" s="29">
        <v>30</v>
      </c>
      <c r="M30" s="1">
        <v>2.5359256128486898E-2</v>
      </c>
    </row>
    <row r="31" spans="1:13" x14ac:dyDescent="0.25">
      <c r="A31"/>
      <c r="B31"/>
      <c r="C31"/>
      <c r="D31"/>
      <c r="E31" s="56" t="s">
        <v>26</v>
      </c>
      <c r="F31" s="29">
        <v>177</v>
      </c>
      <c r="G31" s="29">
        <v>5</v>
      </c>
      <c r="H31" s="1">
        <v>2.8248587570621469E-2</v>
      </c>
      <c r="I31" s="58">
        <v>0</v>
      </c>
      <c r="J31" s="58">
        <v>0</v>
      </c>
      <c r="K31" s="29">
        <v>10</v>
      </c>
      <c r="L31" s="29">
        <v>1</v>
      </c>
      <c r="M31" s="1">
        <v>0.2</v>
      </c>
    </row>
    <row r="32" spans="1:13" x14ac:dyDescent="0.25">
      <c r="A32"/>
      <c r="B32"/>
      <c r="C32"/>
      <c r="D32" s="56" t="s">
        <v>96</v>
      </c>
      <c r="E32" s="56" t="s">
        <v>95</v>
      </c>
      <c r="F32" s="29">
        <v>548679</v>
      </c>
      <c r="G32" s="29">
        <v>398330</v>
      </c>
      <c r="H32" s="1">
        <v>0.72598003568571057</v>
      </c>
      <c r="I32" s="58">
        <v>0</v>
      </c>
      <c r="J32" s="58">
        <v>0</v>
      </c>
      <c r="K32" s="29">
        <v>29718</v>
      </c>
      <c r="L32" s="29">
        <v>21137</v>
      </c>
      <c r="M32" s="1">
        <v>5.3064042376923658E-2</v>
      </c>
    </row>
    <row r="33" spans="1:13" x14ac:dyDescent="0.25">
      <c r="A33"/>
      <c r="B33"/>
      <c r="C33"/>
      <c r="D33"/>
      <c r="E33" s="56" t="s">
        <v>25</v>
      </c>
      <c r="F33" s="29">
        <v>7</v>
      </c>
      <c r="G33" s="29">
        <v>1</v>
      </c>
      <c r="H33" s="1">
        <v>0.14285714285714285</v>
      </c>
      <c r="I33" s="58">
        <v>0</v>
      </c>
      <c r="J33" s="58">
        <v>0</v>
      </c>
      <c r="K33" s="29">
        <v>0</v>
      </c>
      <c r="L33" s="29">
        <v>0</v>
      </c>
      <c r="M33" s="1">
        <v>0</v>
      </c>
    </row>
    <row r="34" spans="1:13" x14ac:dyDescent="0.25">
      <c r="A34"/>
      <c r="B34"/>
      <c r="C34"/>
      <c r="D34"/>
      <c r="E34" s="56" t="s">
        <v>26</v>
      </c>
      <c r="F34" s="29">
        <v>17840</v>
      </c>
      <c r="G34" s="29">
        <v>17091</v>
      </c>
      <c r="H34" s="1">
        <v>0.95801569506726458</v>
      </c>
      <c r="I34" s="58">
        <v>0</v>
      </c>
      <c r="J34" s="58">
        <v>0</v>
      </c>
      <c r="K34" s="29">
        <v>875</v>
      </c>
      <c r="L34" s="29">
        <v>838</v>
      </c>
      <c r="M34" s="1">
        <v>4.9031654086946347E-2</v>
      </c>
    </row>
    <row r="35" spans="1:13" x14ac:dyDescent="0.25">
      <c r="A35"/>
      <c r="B35"/>
      <c r="C35"/>
      <c r="D35" s="56" t="s">
        <v>97</v>
      </c>
      <c r="E35" s="56" t="s">
        <v>95</v>
      </c>
      <c r="F35" s="29">
        <v>265</v>
      </c>
      <c r="G35" s="29">
        <v>100</v>
      </c>
      <c r="H35" s="1">
        <v>0.37735849056603776</v>
      </c>
      <c r="I35" s="58">
        <v>0</v>
      </c>
      <c r="J35" s="58">
        <v>0</v>
      </c>
      <c r="K35" s="29">
        <v>10</v>
      </c>
      <c r="L35" s="29">
        <v>2</v>
      </c>
      <c r="M35" s="1">
        <v>0.02</v>
      </c>
    </row>
    <row r="36" spans="1:13" x14ac:dyDescent="0.25">
      <c r="A36"/>
      <c r="B36"/>
      <c r="C36" s="56" t="s">
        <v>98</v>
      </c>
      <c r="D36" s="56" t="s">
        <v>98</v>
      </c>
      <c r="E36" s="56" t="s">
        <v>25</v>
      </c>
      <c r="F36" s="29">
        <v>3</v>
      </c>
      <c r="G36" s="29">
        <v>2</v>
      </c>
      <c r="H36" s="1">
        <v>0.66666666666666663</v>
      </c>
      <c r="I36" s="58">
        <v>0</v>
      </c>
      <c r="J36" s="58">
        <v>0</v>
      </c>
      <c r="K36" s="29">
        <v>0</v>
      </c>
      <c r="L36" s="29">
        <v>0</v>
      </c>
      <c r="M36" s="1">
        <v>0</v>
      </c>
    </row>
    <row r="37" spans="1:13" x14ac:dyDescent="0.25">
      <c r="A37"/>
      <c r="B37"/>
      <c r="C37"/>
      <c r="D37"/>
      <c r="E37" s="56" t="s">
        <v>98</v>
      </c>
      <c r="F37" s="29">
        <v>148</v>
      </c>
      <c r="G37" s="29">
        <v>68</v>
      </c>
      <c r="H37" s="1">
        <v>0.45945945945945948</v>
      </c>
      <c r="I37" s="58">
        <v>0</v>
      </c>
      <c r="J37" s="58">
        <v>0</v>
      </c>
      <c r="K37" s="29">
        <v>6</v>
      </c>
      <c r="L37" s="29">
        <v>4</v>
      </c>
      <c r="M37" s="1">
        <v>5.8823529411764705E-2</v>
      </c>
    </row>
    <row r="38" spans="1:13" x14ac:dyDescent="0.25">
      <c r="A38"/>
      <c r="B38"/>
      <c r="C38" s="56" t="s">
        <v>99</v>
      </c>
      <c r="D38" s="56" t="s">
        <v>96</v>
      </c>
      <c r="E38" s="56" t="s">
        <v>25</v>
      </c>
      <c r="F38" s="29">
        <v>3</v>
      </c>
      <c r="G38" s="29">
        <v>2</v>
      </c>
      <c r="H38" s="1">
        <v>0.66666666666666663</v>
      </c>
      <c r="I38" s="58">
        <v>0</v>
      </c>
      <c r="J38" s="58">
        <v>0</v>
      </c>
      <c r="K38" s="29">
        <v>1</v>
      </c>
      <c r="L38" s="29">
        <v>0</v>
      </c>
      <c r="M38" s="1">
        <v>0</v>
      </c>
    </row>
    <row r="39" spans="1:13" x14ac:dyDescent="0.25">
      <c r="A39"/>
      <c r="B39"/>
      <c r="C39"/>
      <c r="D39"/>
      <c r="E39" s="56" t="s">
        <v>26</v>
      </c>
      <c r="F39" s="29">
        <v>1941</v>
      </c>
      <c r="G39" s="29">
        <v>1935</v>
      </c>
      <c r="H39" s="1">
        <v>0.9969088098918083</v>
      </c>
      <c r="I39" s="58">
        <v>0</v>
      </c>
      <c r="J39" s="58">
        <v>0</v>
      </c>
      <c r="K39" s="29">
        <v>44</v>
      </c>
      <c r="L39" s="29">
        <v>44</v>
      </c>
      <c r="M39" s="1">
        <v>2.2739018087855296E-2</v>
      </c>
    </row>
    <row r="40" spans="1:13" x14ac:dyDescent="0.25">
      <c r="A40"/>
      <c r="B40"/>
      <c r="C40"/>
      <c r="D40"/>
      <c r="E40" s="56" t="s">
        <v>98</v>
      </c>
      <c r="F40" s="29">
        <v>39</v>
      </c>
      <c r="G40" s="29">
        <v>25</v>
      </c>
      <c r="H40" s="1">
        <v>0.64102564102564108</v>
      </c>
      <c r="I40" s="58">
        <v>0</v>
      </c>
      <c r="J40" s="58">
        <v>0</v>
      </c>
      <c r="K40" s="29">
        <v>2</v>
      </c>
      <c r="L40" s="29">
        <v>1</v>
      </c>
      <c r="M40" s="1">
        <v>0.04</v>
      </c>
    </row>
    <row r="41" spans="1:13" x14ac:dyDescent="0.25">
      <c r="A41"/>
      <c r="B41"/>
      <c r="C41"/>
      <c r="D41" s="56" t="s">
        <v>98</v>
      </c>
      <c r="E41" s="56" t="s">
        <v>25</v>
      </c>
      <c r="F41" s="29">
        <v>2</v>
      </c>
      <c r="G41" s="29">
        <v>2</v>
      </c>
      <c r="H41" s="1">
        <v>1</v>
      </c>
      <c r="I41" s="58">
        <v>0</v>
      </c>
      <c r="J41" s="58">
        <v>0</v>
      </c>
      <c r="K41" s="29">
        <v>0</v>
      </c>
      <c r="L41" s="29">
        <v>0</v>
      </c>
      <c r="M41" s="1">
        <v>0</v>
      </c>
    </row>
    <row r="42" spans="1:13" x14ac:dyDescent="0.25">
      <c r="A42"/>
      <c r="B42"/>
      <c r="C42"/>
      <c r="D42"/>
      <c r="E42" s="56" t="s">
        <v>98</v>
      </c>
      <c r="F42" s="29">
        <v>319</v>
      </c>
      <c r="G42" s="29">
        <v>224</v>
      </c>
      <c r="H42" s="1">
        <v>0.70219435736677116</v>
      </c>
      <c r="I42" s="58">
        <v>0</v>
      </c>
      <c r="J42" s="58">
        <v>0</v>
      </c>
      <c r="K42" s="29">
        <v>7</v>
      </c>
      <c r="L42" s="29">
        <v>3</v>
      </c>
      <c r="M42" s="1">
        <v>1.3392857142857142E-2</v>
      </c>
    </row>
    <row r="43" spans="1:13" x14ac:dyDescent="0.25">
      <c r="A43"/>
      <c r="B43" s="56" t="s">
        <v>108</v>
      </c>
      <c r="C43" s="56" t="s">
        <v>92</v>
      </c>
      <c r="D43"/>
      <c r="E43"/>
      <c r="F43" s="29">
        <v>118036</v>
      </c>
      <c r="G43" s="29">
        <v>69620</v>
      </c>
      <c r="H43" s="1">
        <v>0.58982005489850553</v>
      </c>
      <c r="I43" s="58">
        <v>0</v>
      </c>
      <c r="J43" s="58">
        <v>0</v>
      </c>
      <c r="K43" s="29">
        <v>2926</v>
      </c>
      <c r="L43" s="29">
        <v>2538</v>
      </c>
      <c r="M43" s="1">
        <v>3.6455041654696929E-2</v>
      </c>
    </row>
    <row r="44" spans="1:13" x14ac:dyDescent="0.25">
      <c r="A44"/>
      <c r="B44"/>
      <c r="C44" s="56" t="s">
        <v>93</v>
      </c>
      <c r="D44" s="56" t="s">
        <v>94</v>
      </c>
      <c r="E44" s="56" t="s">
        <v>95</v>
      </c>
      <c r="F44" s="29">
        <v>36134</v>
      </c>
      <c r="G44" s="29">
        <v>1327</v>
      </c>
      <c r="H44" s="1">
        <v>3.6724414678695964E-2</v>
      </c>
      <c r="I44" s="58">
        <v>0</v>
      </c>
      <c r="J44" s="58">
        <v>0</v>
      </c>
      <c r="K44" s="29">
        <v>719</v>
      </c>
      <c r="L44" s="29">
        <v>569</v>
      </c>
      <c r="M44" s="1">
        <v>0.42878673700075359</v>
      </c>
    </row>
    <row r="45" spans="1:13" x14ac:dyDescent="0.25">
      <c r="A45"/>
      <c r="B45"/>
      <c r="C45"/>
      <c r="D45"/>
      <c r="E45" s="56" t="s">
        <v>26</v>
      </c>
      <c r="F45" s="29">
        <v>229</v>
      </c>
      <c r="G45" s="29">
        <v>9</v>
      </c>
      <c r="H45" s="1">
        <v>3.9301310043668124E-2</v>
      </c>
      <c r="I45" s="58">
        <v>0</v>
      </c>
      <c r="J45" s="58">
        <v>0</v>
      </c>
      <c r="K45" s="29">
        <v>5</v>
      </c>
      <c r="L45" s="29">
        <v>5</v>
      </c>
      <c r="M45" s="1">
        <v>0.55555555555555558</v>
      </c>
    </row>
    <row r="46" spans="1:13" x14ac:dyDescent="0.25">
      <c r="A46"/>
      <c r="B46"/>
      <c r="C46"/>
      <c r="D46" s="56" t="s">
        <v>96</v>
      </c>
      <c r="E46" s="56" t="s">
        <v>95</v>
      </c>
      <c r="F46" s="29">
        <v>260798</v>
      </c>
      <c r="G46" s="29">
        <v>246552</v>
      </c>
      <c r="H46" s="1">
        <v>0.94537534797045986</v>
      </c>
      <c r="I46" s="58">
        <v>0</v>
      </c>
      <c r="J46" s="58">
        <v>0</v>
      </c>
      <c r="K46" s="29">
        <v>20233</v>
      </c>
      <c r="L46" s="29">
        <v>20116</v>
      </c>
      <c r="M46" s="1">
        <v>8.1589279340666468E-2</v>
      </c>
    </row>
    <row r="47" spans="1:13" x14ac:dyDescent="0.25">
      <c r="A47"/>
      <c r="B47"/>
      <c r="C47"/>
      <c r="D47"/>
      <c r="E47" s="56" t="s">
        <v>26</v>
      </c>
      <c r="F47" s="29">
        <v>3681</v>
      </c>
      <c r="G47" s="29">
        <v>2080</v>
      </c>
      <c r="H47" s="1">
        <v>0.56506384134745991</v>
      </c>
      <c r="I47" s="58">
        <v>0</v>
      </c>
      <c r="J47" s="58">
        <v>0</v>
      </c>
      <c r="K47" s="29">
        <v>215</v>
      </c>
      <c r="L47" s="29">
        <v>201</v>
      </c>
      <c r="M47" s="1">
        <v>9.6634615384615388E-2</v>
      </c>
    </row>
    <row r="48" spans="1:13" x14ac:dyDescent="0.25">
      <c r="A48"/>
      <c r="B48"/>
      <c r="C48"/>
      <c r="D48" s="56" t="s">
        <v>97</v>
      </c>
      <c r="E48" s="56" t="s">
        <v>95</v>
      </c>
      <c r="F48" s="29">
        <v>1135</v>
      </c>
      <c r="G48" s="29">
        <v>199</v>
      </c>
      <c r="H48" s="1">
        <v>0.17533039647577092</v>
      </c>
      <c r="I48" s="58">
        <v>0</v>
      </c>
      <c r="J48" s="58">
        <v>0</v>
      </c>
      <c r="K48" s="29">
        <v>20</v>
      </c>
      <c r="L48" s="29">
        <v>12</v>
      </c>
      <c r="M48" s="1">
        <v>6.030150753768844E-2</v>
      </c>
    </row>
    <row r="49" spans="1:13" x14ac:dyDescent="0.25">
      <c r="A49"/>
      <c r="B49"/>
      <c r="C49" s="56" t="s">
        <v>98</v>
      </c>
      <c r="D49" s="56" t="s">
        <v>98</v>
      </c>
      <c r="E49" s="56" t="s">
        <v>25</v>
      </c>
      <c r="F49" s="29">
        <v>6</v>
      </c>
      <c r="G49" s="29">
        <v>4</v>
      </c>
      <c r="H49" s="1">
        <v>0.66666666666666663</v>
      </c>
      <c r="I49" s="58">
        <v>0</v>
      </c>
      <c r="J49" s="58">
        <v>0</v>
      </c>
      <c r="K49" s="29">
        <v>0</v>
      </c>
      <c r="L49" s="29">
        <v>0</v>
      </c>
      <c r="M49" s="1">
        <v>0</v>
      </c>
    </row>
    <row r="50" spans="1:13" x14ac:dyDescent="0.25">
      <c r="A50"/>
      <c r="B50"/>
      <c r="C50"/>
      <c r="D50"/>
      <c r="E50" s="56" t="s">
        <v>98</v>
      </c>
      <c r="F50" s="29">
        <v>4</v>
      </c>
      <c r="G50" s="29">
        <v>4</v>
      </c>
      <c r="H50" s="1">
        <v>1</v>
      </c>
      <c r="I50" s="58">
        <v>0</v>
      </c>
      <c r="J50" s="58">
        <v>0</v>
      </c>
      <c r="K50" s="29">
        <v>0</v>
      </c>
      <c r="L50" s="29">
        <v>0</v>
      </c>
      <c r="M50" s="1">
        <v>0</v>
      </c>
    </row>
    <row r="51" spans="1:13" x14ac:dyDescent="0.25">
      <c r="A51"/>
      <c r="B51"/>
      <c r="C51" s="56" t="s">
        <v>99</v>
      </c>
      <c r="D51" s="56" t="s">
        <v>96</v>
      </c>
      <c r="E51" s="56" t="s">
        <v>98</v>
      </c>
      <c r="F51" s="29">
        <v>5</v>
      </c>
      <c r="G51" s="29">
        <v>5</v>
      </c>
      <c r="H51" s="1">
        <v>1</v>
      </c>
      <c r="I51" s="58">
        <v>0</v>
      </c>
      <c r="J51" s="58">
        <v>0</v>
      </c>
      <c r="K51" s="29">
        <v>0</v>
      </c>
      <c r="L51" s="29">
        <v>0</v>
      </c>
      <c r="M51" s="1">
        <v>0</v>
      </c>
    </row>
    <row r="52" spans="1:13" x14ac:dyDescent="0.25">
      <c r="A52"/>
      <c r="B52"/>
      <c r="C52"/>
      <c r="D52" s="56" t="s">
        <v>98</v>
      </c>
      <c r="E52" s="56" t="s">
        <v>98</v>
      </c>
      <c r="F52" s="29">
        <v>7</v>
      </c>
      <c r="G52" s="29">
        <v>7</v>
      </c>
      <c r="H52" s="1">
        <v>1</v>
      </c>
      <c r="I52" s="58">
        <v>0</v>
      </c>
      <c r="J52" s="58">
        <v>0</v>
      </c>
      <c r="K52" s="29">
        <v>0</v>
      </c>
      <c r="L52" s="29">
        <v>0</v>
      </c>
      <c r="M52" s="1">
        <v>0</v>
      </c>
    </row>
    <row r="53" spans="1:13" x14ac:dyDescent="0.25">
      <c r="A53"/>
      <c r="B53" s="56" t="s">
        <v>109</v>
      </c>
      <c r="C53" s="56" t="s">
        <v>92</v>
      </c>
      <c r="D53"/>
      <c r="E53"/>
      <c r="F53" s="29">
        <v>171064</v>
      </c>
      <c r="G53" s="29">
        <v>66477</v>
      </c>
      <c r="H53" s="1">
        <v>0.38860894168264509</v>
      </c>
      <c r="I53" s="58">
        <v>0</v>
      </c>
      <c r="J53" s="58">
        <v>0</v>
      </c>
      <c r="K53" s="29">
        <v>53306</v>
      </c>
      <c r="L53" s="29">
        <v>35396</v>
      </c>
      <c r="M53" s="1">
        <v>0.53245483400273774</v>
      </c>
    </row>
    <row r="54" spans="1:13" x14ac:dyDescent="0.25">
      <c r="A54"/>
      <c r="B54"/>
      <c r="C54" s="56" t="s">
        <v>93</v>
      </c>
      <c r="D54" s="56" t="s">
        <v>94</v>
      </c>
      <c r="E54" s="56" t="s">
        <v>95</v>
      </c>
      <c r="F54" s="29">
        <v>41077</v>
      </c>
      <c r="G54" s="29">
        <v>3512</v>
      </c>
      <c r="H54" s="1">
        <v>8.5497967232271099E-2</v>
      </c>
      <c r="I54" s="58">
        <v>0</v>
      </c>
      <c r="J54" s="58">
        <v>0</v>
      </c>
      <c r="K54" s="29">
        <v>2345</v>
      </c>
      <c r="L54" s="29">
        <v>2179</v>
      </c>
      <c r="M54" s="1">
        <v>0.62044419134396356</v>
      </c>
    </row>
    <row r="55" spans="1:13" x14ac:dyDescent="0.25">
      <c r="A55"/>
      <c r="B55"/>
      <c r="C55"/>
      <c r="D55"/>
      <c r="E55" s="56" t="s">
        <v>26</v>
      </c>
      <c r="F55" s="29">
        <v>3063</v>
      </c>
      <c r="G55" s="29">
        <v>1121</v>
      </c>
      <c r="H55" s="1">
        <v>0.36598106431603006</v>
      </c>
      <c r="I55" s="58">
        <v>0</v>
      </c>
      <c r="J55" s="58">
        <v>0</v>
      </c>
      <c r="K55" s="29">
        <v>731</v>
      </c>
      <c r="L55" s="29">
        <v>730</v>
      </c>
      <c r="M55" s="1">
        <v>0.65120428189116863</v>
      </c>
    </row>
    <row r="56" spans="1:13" x14ac:dyDescent="0.25">
      <c r="A56"/>
      <c r="B56"/>
      <c r="C56"/>
      <c r="D56" s="56" t="s">
        <v>96</v>
      </c>
      <c r="E56" s="56" t="s">
        <v>95</v>
      </c>
      <c r="F56" s="29">
        <v>97194</v>
      </c>
      <c r="G56" s="29">
        <v>50702</v>
      </c>
      <c r="H56" s="1">
        <v>0.52165771549684137</v>
      </c>
      <c r="I56" s="58">
        <v>0</v>
      </c>
      <c r="J56" s="58">
        <v>0</v>
      </c>
      <c r="K56" s="29">
        <v>27243</v>
      </c>
      <c r="L56" s="29">
        <v>25799</v>
      </c>
      <c r="M56" s="1">
        <v>0.5088359433552917</v>
      </c>
    </row>
    <row r="57" spans="1:13" x14ac:dyDescent="0.25">
      <c r="A57"/>
      <c r="B57"/>
      <c r="C57"/>
      <c r="D57"/>
      <c r="E57" s="56" t="s">
        <v>25</v>
      </c>
      <c r="F57" s="29">
        <v>14</v>
      </c>
      <c r="G57" s="29">
        <v>5</v>
      </c>
      <c r="H57" s="1">
        <v>0.35714285714285715</v>
      </c>
      <c r="I57" s="58">
        <v>0</v>
      </c>
      <c r="J57" s="58">
        <v>0</v>
      </c>
      <c r="K57" s="29">
        <v>4</v>
      </c>
      <c r="L57" s="29">
        <v>4</v>
      </c>
      <c r="M57" s="1">
        <v>0.8</v>
      </c>
    </row>
    <row r="58" spans="1:13" x14ac:dyDescent="0.25">
      <c r="A58"/>
      <c r="B58"/>
      <c r="C58"/>
      <c r="D58"/>
      <c r="E58" s="56" t="s">
        <v>26</v>
      </c>
      <c r="F58" s="29">
        <v>5088</v>
      </c>
      <c r="G58" s="29">
        <v>3904</v>
      </c>
      <c r="H58" s="1">
        <v>0.76729559748427678</v>
      </c>
      <c r="I58" s="58">
        <v>0</v>
      </c>
      <c r="J58" s="58">
        <v>0</v>
      </c>
      <c r="K58" s="29">
        <v>2631</v>
      </c>
      <c r="L58" s="29">
        <v>2629</v>
      </c>
      <c r="M58" s="1">
        <v>0.67341188524590168</v>
      </c>
    </row>
    <row r="59" spans="1:13" x14ac:dyDescent="0.25">
      <c r="A59"/>
      <c r="B59"/>
      <c r="C59"/>
      <c r="D59" s="56" t="s">
        <v>97</v>
      </c>
      <c r="E59" s="56" t="s">
        <v>95</v>
      </c>
      <c r="F59" s="29">
        <v>18</v>
      </c>
      <c r="G59" s="29">
        <v>0</v>
      </c>
      <c r="H59" s="1">
        <v>0</v>
      </c>
      <c r="I59" s="58">
        <v>0</v>
      </c>
      <c r="J59" s="58">
        <v>0</v>
      </c>
      <c r="K59" s="29">
        <v>0</v>
      </c>
      <c r="L59" s="29">
        <v>0</v>
      </c>
      <c r="M59" s="1">
        <v>0</v>
      </c>
    </row>
    <row r="60" spans="1:13" x14ac:dyDescent="0.25">
      <c r="A60"/>
      <c r="B60"/>
      <c r="C60"/>
      <c r="D60"/>
      <c r="E60" s="56" t="s">
        <v>25</v>
      </c>
      <c r="F60" s="29">
        <v>1</v>
      </c>
      <c r="G60" s="29">
        <v>0</v>
      </c>
      <c r="H60" s="1">
        <v>0</v>
      </c>
      <c r="I60" s="58">
        <v>0</v>
      </c>
      <c r="J60" s="58">
        <v>0</v>
      </c>
      <c r="K60" s="29">
        <v>0</v>
      </c>
      <c r="L60" s="29">
        <v>0</v>
      </c>
      <c r="M60" s="1">
        <v>0</v>
      </c>
    </row>
    <row r="61" spans="1:13" x14ac:dyDescent="0.25">
      <c r="A61"/>
      <c r="B61"/>
      <c r="C61" s="56" t="s">
        <v>98</v>
      </c>
      <c r="D61" s="56" t="s">
        <v>98</v>
      </c>
      <c r="E61" s="56" t="s">
        <v>25</v>
      </c>
      <c r="F61" s="29">
        <v>54</v>
      </c>
      <c r="G61" s="29">
        <v>0</v>
      </c>
      <c r="H61" s="1">
        <v>0</v>
      </c>
      <c r="I61" s="58">
        <v>0</v>
      </c>
      <c r="J61" s="58">
        <v>0</v>
      </c>
      <c r="K61" s="29">
        <v>0</v>
      </c>
      <c r="L61" s="29">
        <v>0</v>
      </c>
      <c r="M61" s="1">
        <v>0</v>
      </c>
    </row>
    <row r="62" spans="1:13" x14ac:dyDescent="0.25">
      <c r="A62"/>
      <c r="B62"/>
      <c r="C62"/>
      <c r="D62"/>
      <c r="E62" s="56" t="s">
        <v>98</v>
      </c>
      <c r="F62" s="29">
        <v>3</v>
      </c>
      <c r="G62" s="29">
        <v>0</v>
      </c>
      <c r="H62" s="1">
        <v>0</v>
      </c>
      <c r="I62" s="58">
        <v>0</v>
      </c>
      <c r="J62" s="58">
        <v>0</v>
      </c>
      <c r="K62" s="29">
        <v>0</v>
      </c>
      <c r="L62" s="29">
        <v>0</v>
      </c>
      <c r="M62" s="1">
        <v>0</v>
      </c>
    </row>
    <row r="63" spans="1:13" x14ac:dyDescent="0.25">
      <c r="A63"/>
      <c r="B63"/>
      <c r="C63" s="56" t="s">
        <v>99</v>
      </c>
      <c r="D63" s="56" t="s">
        <v>96</v>
      </c>
      <c r="E63" s="56" t="s">
        <v>26</v>
      </c>
      <c r="F63" s="29">
        <v>2</v>
      </c>
      <c r="G63" s="29">
        <v>1</v>
      </c>
      <c r="H63" s="1">
        <v>0.5</v>
      </c>
      <c r="I63" s="58">
        <v>0</v>
      </c>
      <c r="J63" s="58">
        <v>0</v>
      </c>
      <c r="K63" s="29">
        <v>0</v>
      </c>
      <c r="L63" s="29">
        <v>0</v>
      </c>
      <c r="M63" s="1">
        <v>0</v>
      </c>
    </row>
    <row r="64" spans="1:13" x14ac:dyDescent="0.25">
      <c r="A64"/>
      <c r="B64"/>
      <c r="C64"/>
      <c r="D64" s="56" t="s">
        <v>98</v>
      </c>
      <c r="E64" s="56" t="s">
        <v>98</v>
      </c>
      <c r="F64" s="29">
        <v>9</v>
      </c>
      <c r="G64" s="29">
        <v>7</v>
      </c>
      <c r="H64" s="1">
        <v>0.77777777777777779</v>
      </c>
      <c r="I64" s="58">
        <v>0</v>
      </c>
      <c r="J64" s="58">
        <v>0</v>
      </c>
      <c r="K64" s="29">
        <v>0</v>
      </c>
      <c r="L64" s="29">
        <v>0</v>
      </c>
      <c r="M64" s="1">
        <v>0</v>
      </c>
    </row>
    <row r="65" spans="1:13" x14ac:dyDescent="0.25">
      <c r="A65" s="56">
        <v>785718</v>
      </c>
      <c r="B65" s="56" t="s">
        <v>106</v>
      </c>
      <c r="C65" s="56" t="s">
        <v>92</v>
      </c>
      <c r="D65"/>
      <c r="E65"/>
      <c r="F65" s="29">
        <v>17</v>
      </c>
      <c r="G65" s="29">
        <v>16</v>
      </c>
      <c r="H65" s="1">
        <v>0.94117647058823528</v>
      </c>
      <c r="I65" s="58">
        <v>14</v>
      </c>
      <c r="J65" s="58">
        <v>14</v>
      </c>
      <c r="K65" s="29">
        <v>5</v>
      </c>
      <c r="L65" s="29">
        <v>5</v>
      </c>
      <c r="M65" s="1">
        <v>0.3125</v>
      </c>
    </row>
    <row r="66" spans="1:13" x14ac:dyDescent="0.25">
      <c r="A66"/>
      <c r="B66"/>
      <c r="C66" s="56" t="s">
        <v>93</v>
      </c>
      <c r="D66" s="56" t="s">
        <v>94</v>
      </c>
      <c r="E66" s="56" t="s">
        <v>25</v>
      </c>
      <c r="F66" s="29">
        <v>95</v>
      </c>
      <c r="G66" s="29">
        <v>95</v>
      </c>
      <c r="H66" s="1">
        <v>1</v>
      </c>
      <c r="I66" s="58">
        <v>95</v>
      </c>
      <c r="J66" s="58">
        <v>95</v>
      </c>
      <c r="K66" s="29">
        <v>34</v>
      </c>
      <c r="L66" s="29">
        <v>34</v>
      </c>
      <c r="M66" s="1">
        <v>0.35789473684210527</v>
      </c>
    </row>
    <row r="67" spans="1:13" x14ac:dyDescent="0.25">
      <c r="A67"/>
      <c r="B67"/>
      <c r="C67"/>
      <c r="D67"/>
      <c r="E67" s="56" t="s">
        <v>26</v>
      </c>
      <c r="F67" s="29">
        <v>3402</v>
      </c>
      <c r="G67" s="29">
        <v>3402</v>
      </c>
      <c r="H67" s="1">
        <v>1</v>
      </c>
      <c r="I67" s="58">
        <v>3402</v>
      </c>
      <c r="J67" s="58">
        <v>3402</v>
      </c>
      <c r="K67" s="29">
        <v>1666</v>
      </c>
      <c r="L67" s="29">
        <v>1666</v>
      </c>
      <c r="M67" s="1">
        <v>0.48971193415637859</v>
      </c>
    </row>
    <row r="68" spans="1:13" x14ac:dyDescent="0.25">
      <c r="A68"/>
      <c r="B68"/>
      <c r="C68"/>
      <c r="D68" s="56" t="s">
        <v>96</v>
      </c>
      <c r="E68" s="56" t="s">
        <v>95</v>
      </c>
      <c r="F68" s="29">
        <v>3</v>
      </c>
      <c r="G68" s="29">
        <v>3</v>
      </c>
      <c r="H68" s="1">
        <v>1</v>
      </c>
      <c r="I68" s="58">
        <v>3</v>
      </c>
      <c r="J68" s="58">
        <v>3</v>
      </c>
      <c r="K68" s="29">
        <v>0</v>
      </c>
      <c r="L68" s="29">
        <v>0</v>
      </c>
      <c r="M68" s="1">
        <v>0</v>
      </c>
    </row>
    <row r="69" spans="1:13" x14ac:dyDescent="0.25">
      <c r="A69"/>
      <c r="B69"/>
      <c r="C69"/>
      <c r="D69"/>
      <c r="E69" s="56" t="s">
        <v>25</v>
      </c>
      <c r="F69" s="29">
        <v>8129</v>
      </c>
      <c r="G69" s="29">
        <v>8129</v>
      </c>
      <c r="H69" s="1">
        <v>1</v>
      </c>
      <c r="I69" s="58">
        <v>8129</v>
      </c>
      <c r="J69" s="58">
        <v>8129</v>
      </c>
      <c r="K69" s="29">
        <v>6142</v>
      </c>
      <c r="L69" s="29">
        <v>6142</v>
      </c>
      <c r="M69" s="1">
        <v>0.75556649034321566</v>
      </c>
    </row>
    <row r="70" spans="1:13" x14ac:dyDescent="0.25">
      <c r="A70"/>
      <c r="B70"/>
      <c r="C70"/>
      <c r="D70"/>
      <c r="E70" s="56" t="s">
        <v>26</v>
      </c>
      <c r="F70" s="29">
        <v>654501</v>
      </c>
      <c r="G70" s="29">
        <v>654475</v>
      </c>
      <c r="H70" s="1">
        <v>0.99996027507979357</v>
      </c>
      <c r="I70" s="58">
        <v>654475</v>
      </c>
      <c r="J70" s="58">
        <v>654475</v>
      </c>
      <c r="K70" s="29">
        <v>460340</v>
      </c>
      <c r="L70" s="29">
        <v>460340</v>
      </c>
      <c r="M70" s="1">
        <v>0.70337293250315136</v>
      </c>
    </row>
    <row r="71" spans="1:13" x14ac:dyDescent="0.25">
      <c r="A71"/>
      <c r="B71"/>
      <c r="C71" s="56" t="s">
        <v>98</v>
      </c>
      <c r="D71" s="56" t="s">
        <v>98</v>
      </c>
      <c r="E71" s="56" t="s">
        <v>25</v>
      </c>
      <c r="F71" s="29">
        <v>1482</v>
      </c>
      <c r="G71" s="29">
        <v>1479</v>
      </c>
      <c r="H71" s="1">
        <v>0.99797570850202433</v>
      </c>
      <c r="I71" s="58">
        <v>1479</v>
      </c>
      <c r="J71" s="58">
        <v>1479</v>
      </c>
      <c r="K71" s="29">
        <v>0</v>
      </c>
      <c r="L71" s="29">
        <v>0</v>
      </c>
      <c r="M71" s="1">
        <v>0</v>
      </c>
    </row>
    <row r="72" spans="1:13" x14ac:dyDescent="0.25">
      <c r="A72"/>
      <c r="B72"/>
      <c r="C72" s="56" t="s">
        <v>99</v>
      </c>
      <c r="D72" s="56" t="s">
        <v>96</v>
      </c>
      <c r="E72" s="56" t="s">
        <v>26</v>
      </c>
      <c r="F72" s="29">
        <v>79</v>
      </c>
      <c r="G72" s="29">
        <v>79</v>
      </c>
      <c r="H72" s="1">
        <v>1</v>
      </c>
      <c r="I72" s="58">
        <v>79</v>
      </c>
      <c r="J72" s="58">
        <v>79</v>
      </c>
      <c r="K72" s="29">
        <v>49</v>
      </c>
      <c r="L72" s="29">
        <v>49</v>
      </c>
      <c r="M72" s="1">
        <v>0.620253164556962</v>
      </c>
    </row>
    <row r="73" spans="1:13" x14ac:dyDescent="0.25">
      <c r="A73"/>
      <c r="B73" s="56" t="s">
        <v>103</v>
      </c>
      <c r="C73" s="56" t="s">
        <v>92</v>
      </c>
      <c r="D73"/>
      <c r="E73"/>
      <c r="F73" s="29">
        <v>37</v>
      </c>
      <c r="G73" s="29">
        <v>37</v>
      </c>
      <c r="H73" s="1">
        <v>1</v>
      </c>
      <c r="I73" s="58">
        <v>33</v>
      </c>
      <c r="J73" s="58">
        <v>33</v>
      </c>
      <c r="K73" s="29">
        <v>11</v>
      </c>
      <c r="L73" s="29">
        <v>11</v>
      </c>
      <c r="M73" s="1">
        <v>0.29729729729729731</v>
      </c>
    </row>
    <row r="74" spans="1:13" x14ac:dyDescent="0.25">
      <c r="A74"/>
      <c r="B74"/>
      <c r="C74" s="56" t="s">
        <v>93</v>
      </c>
      <c r="D74" s="56" t="s">
        <v>94</v>
      </c>
      <c r="E74" s="56" t="s">
        <v>25</v>
      </c>
      <c r="F74" s="29">
        <v>229</v>
      </c>
      <c r="G74" s="29">
        <v>229</v>
      </c>
      <c r="H74" s="1">
        <v>1</v>
      </c>
      <c r="I74" s="58">
        <v>229</v>
      </c>
      <c r="J74" s="58">
        <v>229</v>
      </c>
      <c r="K74" s="29">
        <v>105</v>
      </c>
      <c r="L74" s="29">
        <v>105</v>
      </c>
      <c r="M74" s="1">
        <v>0.45851528384279477</v>
      </c>
    </row>
    <row r="75" spans="1:13" x14ac:dyDescent="0.25">
      <c r="A75"/>
      <c r="B75"/>
      <c r="C75"/>
      <c r="D75"/>
      <c r="E75" s="56" t="s">
        <v>26</v>
      </c>
      <c r="F75" s="29">
        <v>4956</v>
      </c>
      <c r="G75" s="29">
        <v>4956</v>
      </c>
      <c r="H75" s="1">
        <v>1</v>
      </c>
      <c r="I75" s="58">
        <v>4956</v>
      </c>
      <c r="J75" s="58">
        <v>4956</v>
      </c>
      <c r="K75" s="29">
        <v>2251</v>
      </c>
      <c r="L75" s="29">
        <v>2251</v>
      </c>
      <c r="M75" s="1">
        <v>0.45419693301049235</v>
      </c>
    </row>
    <row r="76" spans="1:13" x14ac:dyDescent="0.25">
      <c r="A76"/>
      <c r="B76"/>
      <c r="C76"/>
      <c r="D76" s="56" t="s">
        <v>96</v>
      </c>
      <c r="E76" s="56" t="s">
        <v>95</v>
      </c>
      <c r="F76" s="29">
        <v>4</v>
      </c>
      <c r="G76" s="29">
        <v>4</v>
      </c>
      <c r="H76" s="1">
        <v>1</v>
      </c>
      <c r="I76" s="58">
        <v>4</v>
      </c>
      <c r="J76" s="58">
        <v>4</v>
      </c>
      <c r="K76" s="29">
        <v>0</v>
      </c>
      <c r="L76" s="29">
        <v>0</v>
      </c>
      <c r="M76" s="1">
        <v>0</v>
      </c>
    </row>
    <row r="77" spans="1:13" x14ac:dyDescent="0.25">
      <c r="A77"/>
      <c r="B77"/>
      <c r="C77"/>
      <c r="D77"/>
      <c r="E77" s="56" t="s">
        <v>25</v>
      </c>
      <c r="F77" s="29">
        <v>24717</v>
      </c>
      <c r="G77" s="29">
        <v>24717</v>
      </c>
      <c r="H77" s="1">
        <v>1</v>
      </c>
      <c r="I77" s="58">
        <v>24717</v>
      </c>
      <c r="J77" s="58">
        <v>24717</v>
      </c>
      <c r="K77" s="29">
        <v>18104</v>
      </c>
      <c r="L77" s="29">
        <v>18104</v>
      </c>
      <c r="M77" s="1">
        <v>0.7324513492737792</v>
      </c>
    </row>
    <row r="78" spans="1:13" x14ac:dyDescent="0.25">
      <c r="A78"/>
      <c r="B78"/>
      <c r="C78"/>
      <c r="D78"/>
      <c r="E78" s="56" t="s">
        <v>26</v>
      </c>
      <c r="F78" s="29">
        <v>630650</v>
      </c>
      <c r="G78" s="29">
        <v>630650</v>
      </c>
      <c r="H78" s="1">
        <v>1</v>
      </c>
      <c r="I78" s="58">
        <v>630650</v>
      </c>
      <c r="J78" s="58">
        <v>630650</v>
      </c>
      <c r="K78" s="29">
        <v>425248</v>
      </c>
      <c r="L78" s="29">
        <v>425248</v>
      </c>
      <c r="M78" s="1">
        <v>0.67430111789423608</v>
      </c>
    </row>
    <row r="79" spans="1:13" x14ac:dyDescent="0.25">
      <c r="A79"/>
      <c r="B79"/>
      <c r="C79" s="56" t="s">
        <v>98</v>
      </c>
      <c r="D79" s="56" t="s">
        <v>98</v>
      </c>
      <c r="E79" s="56" t="s">
        <v>25</v>
      </c>
      <c r="F79" s="29">
        <v>674</v>
      </c>
      <c r="G79" s="29">
        <v>674</v>
      </c>
      <c r="H79" s="1">
        <v>1</v>
      </c>
      <c r="I79" s="58">
        <v>672</v>
      </c>
      <c r="J79" s="58">
        <v>672</v>
      </c>
      <c r="K79" s="29">
        <v>0</v>
      </c>
      <c r="L79" s="29">
        <v>0</v>
      </c>
      <c r="M79" s="1">
        <v>0</v>
      </c>
    </row>
    <row r="80" spans="1:13" x14ac:dyDescent="0.25">
      <c r="A80"/>
      <c r="B80"/>
      <c r="C80" s="56" t="s">
        <v>99</v>
      </c>
      <c r="D80" s="56" t="s">
        <v>96</v>
      </c>
      <c r="E80" s="56" t="s">
        <v>26</v>
      </c>
      <c r="F80" s="29">
        <v>267</v>
      </c>
      <c r="G80" s="29">
        <v>267</v>
      </c>
      <c r="H80" s="1">
        <v>1</v>
      </c>
      <c r="I80" s="58">
        <v>267</v>
      </c>
      <c r="J80" s="58">
        <v>267</v>
      </c>
      <c r="K80" s="29">
        <v>100</v>
      </c>
      <c r="L80" s="29">
        <v>100</v>
      </c>
      <c r="M80" s="1">
        <v>0.37453183520599254</v>
      </c>
    </row>
    <row r="81" spans="1:13" x14ac:dyDescent="0.25">
      <c r="A81"/>
      <c r="B81" s="56" t="s">
        <v>107</v>
      </c>
      <c r="C81" s="56" t="s">
        <v>92</v>
      </c>
      <c r="D81"/>
      <c r="E81"/>
      <c r="F81" s="29">
        <v>40</v>
      </c>
      <c r="G81" s="29">
        <v>40</v>
      </c>
      <c r="H81" s="1">
        <v>1</v>
      </c>
      <c r="I81" s="58">
        <v>40</v>
      </c>
      <c r="J81" s="58">
        <v>40</v>
      </c>
      <c r="K81" s="29">
        <v>21</v>
      </c>
      <c r="L81" s="29">
        <v>21</v>
      </c>
      <c r="M81" s="1">
        <v>0.52500000000000002</v>
      </c>
    </row>
    <row r="82" spans="1:13" x14ac:dyDescent="0.25">
      <c r="A82"/>
      <c r="B82"/>
      <c r="C82" s="56" t="s">
        <v>93</v>
      </c>
      <c r="D82" s="56" t="s">
        <v>94</v>
      </c>
      <c r="E82" s="56" t="s">
        <v>25</v>
      </c>
      <c r="F82" s="29">
        <v>159</v>
      </c>
      <c r="G82" s="29">
        <v>159</v>
      </c>
      <c r="H82" s="1">
        <v>1</v>
      </c>
      <c r="I82" s="58">
        <v>159</v>
      </c>
      <c r="J82" s="58">
        <v>159</v>
      </c>
      <c r="K82" s="29">
        <v>73</v>
      </c>
      <c r="L82" s="29">
        <v>73</v>
      </c>
      <c r="M82" s="1">
        <v>0.45911949685534592</v>
      </c>
    </row>
    <row r="83" spans="1:13" x14ac:dyDescent="0.25">
      <c r="A83"/>
      <c r="B83"/>
      <c r="C83"/>
      <c r="D83"/>
      <c r="E83" s="56" t="s">
        <v>26</v>
      </c>
      <c r="F83" s="29">
        <v>5644</v>
      </c>
      <c r="G83" s="29">
        <v>5644</v>
      </c>
      <c r="H83" s="1">
        <v>1</v>
      </c>
      <c r="I83" s="58">
        <v>5644</v>
      </c>
      <c r="J83" s="58">
        <v>5644</v>
      </c>
      <c r="K83" s="29">
        <v>2336</v>
      </c>
      <c r="L83" s="29">
        <v>2336</v>
      </c>
      <c r="M83" s="1">
        <v>0.41389085754783839</v>
      </c>
    </row>
    <row r="84" spans="1:13" x14ac:dyDescent="0.25">
      <c r="A84"/>
      <c r="B84"/>
      <c r="C84"/>
      <c r="D84" s="56" t="s">
        <v>96</v>
      </c>
      <c r="E84" s="56" t="s">
        <v>95</v>
      </c>
      <c r="F84" s="29">
        <v>6</v>
      </c>
      <c r="G84" s="29">
        <v>6</v>
      </c>
      <c r="H84" s="1">
        <v>1</v>
      </c>
      <c r="I84" s="58">
        <v>6</v>
      </c>
      <c r="J84" s="58">
        <v>6</v>
      </c>
      <c r="K84" s="29">
        <v>0</v>
      </c>
      <c r="L84" s="29">
        <v>0</v>
      </c>
      <c r="M84" s="1">
        <v>0</v>
      </c>
    </row>
    <row r="85" spans="1:13" x14ac:dyDescent="0.25">
      <c r="A85"/>
      <c r="B85"/>
      <c r="C85"/>
      <c r="D85"/>
      <c r="E85" s="56" t="s">
        <v>25</v>
      </c>
      <c r="F85" s="29">
        <v>10817</v>
      </c>
      <c r="G85" s="29">
        <v>10817</v>
      </c>
      <c r="H85" s="1">
        <v>1</v>
      </c>
      <c r="I85" s="58">
        <v>10817</v>
      </c>
      <c r="J85" s="58">
        <v>10817</v>
      </c>
      <c r="K85" s="29">
        <v>7817</v>
      </c>
      <c r="L85" s="29">
        <v>7817</v>
      </c>
      <c r="M85" s="1">
        <v>0.72265877784968102</v>
      </c>
    </row>
    <row r="86" spans="1:13" x14ac:dyDescent="0.25">
      <c r="A86"/>
      <c r="B86"/>
      <c r="C86"/>
      <c r="D86"/>
      <c r="E86" s="56" t="s">
        <v>26</v>
      </c>
      <c r="F86" s="29">
        <v>312857</v>
      </c>
      <c r="G86" s="29">
        <v>312857</v>
      </c>
      <c r="H86" s="1">
        <v>1</v>
      </c>
      <c r="I86" s="58">
        <v>312857</v>
      </c>
      <c r="J86" s="58">
        <v>312857</v>
      </c>
      <c r="K86" s="29">
        <v>209556</v>
      </c>
      <c r="L86" s="29">
        <v>209556</v>
      </c>
      <c r="M86" s="1">
        <v>0.66981400448128059</v>
      </c>
    </row>
    <row r="87" spans="1:13" x14ac:dyDescent="0.25">
      <c r="A87"/>
      <c r="B87"/>
      <c r="C87" s="56" t="s">
        <v>98</v>
      </c>
      <c r="D87" s="56" t="s">
        <v>98</v>
      </c>
      <c r="E87" s="56" t="s">
        <v>25</v>
      </c>
      <c r="F87" s="29">
        <v>121</v>
      </c>
      <c r="G87" s="29">
        <v>121</v>
      </c>
      <c r="H87" s="1">
        <v>1</v>
      </c>
      <c r="I87" s="58">
        <v>121</v>
      </c>
      <c r="J87" s="58">
        <v>121</v>
      </c>
      <c r="K87" s="29">
        <v>0</v>
      </c>
      <c r="L87" s="29">
        <v>0</v>
      </c>
      <c r="M87" s="1">
        <v>0</v>
      </c>
    </row>
    <row r="88" spans="1:13" x14ac:dyDescent="0.25">
      <c r="A88"/>
      <c r="B88"/>
      <c r="C88" s="56" t="s">
        <v>99</v>
      </c>
      <c r="D88" s="56" t="s">
        <v>96</v>
      </c>
      <c r="E88" s="56" t="s">
        <v>26</v>
      </c>
      <c r="F88" s="29">
        <v>138</v>
      </c>
      <c r="G88" s="29">
        <v>138</v>
      </c>
      <c r="H88" s="1">
        <v>1</v>
      </c>
      <c r="I88" s="58">
        <v>138</v>
      </c>
      <c r="J88" s="58">
        <v>138</v>
      </c>
      <c r="K88" s="29">
        <v>45</v>
      </c>
      <c r="L88" s="29">
        <v>45</v>
      </c>
      <c r="M88" s="1">
        <v>0.32608695652173914</v>
      </c>
    </row>
    <row r="89" spans="1:13" x14ac:dyDescent="0.25">
      <c r="A89"/>
      <c r="B89" s="56" t="s">
        <v>141</v>
      </c>
      <c r="C89" s="56" t="s">
        <v>92</v>
      </c>
      <c r="D89"/>
      <c r="E89"/>
      <c r="F89" s="29">
        <v>11</v>
      </c>
      <c r="G89" s="29">
        <v>8</v>
      </c>
      <c r="H89" s="1">
        <v>0.72727272727272729</v>
      </c>
      <c r="I89" s="58">
        <v>0</v>
      </c>
      <c r="J89" s="58">
        <v>0</v>
      </c>
      <c r="K89" s="29">
        <v>0</v>
      </c>
      <c r="L89" s="29">
        <v>0</v>
      </c>
      <c r="M89" s="1">
        <v>0</v>
      </c>
    </row>
    <row r="90" spans="1:13" x14ac:dyDescent="0.25">
      <c r="A90"/>
      <c r="B90"/>
      <c r="C90" s="56" t="s">
        <v>93</v>
      </c>
      <c r="D90" s="56" t="s">
        <v>94</v>
      </c>
      <c r="E90" s="56" t="s">
        <v>25</v>
      </c>
      <c r="F90" s="29">
        <v>16</v>
      </c>
      <c r="G90" s="29">
        <v>16</v>
      </c>
      <c r="H90" s="1">
        <v>1</v>
      </c>
      <c r="I90" s="58">
        <v>0</v>
      </c>
      <c r="J90" s="58">
        <v>0</v>
      </c>
      <c r="K90" s="29">
        <v>4</v>
      </c>
      <c r="L90" s="29">
        <v>4</v>
      </c>
      <c r="M90" s="1">
        <v>0.25</v>
      </c>
    </row>
    <row r="91" spans="1:13" x14ac:dyDescent="0.25">
      <c r="A91"/>
      <c r="B91"/>
      <c r="C91"/>
      <c r="D91"/>
      <c r="E91" s="56" t="s">
        <v>26</v>
      </c>
      <c r="F91" s="29">
        <v>325</v>
      </c>
      <c r="G91" s="29">
        <v>27</v>
      </c>
      <c r="H91" s="1">
        <v>8.3076923076923076E-2</v>
      </c>
      <c r="I91" s="58">
        <v>0</v>
      </c>
      <c r="J91" s="58">
        <v>0</v>
      </c>
      <c r="K91" s="29">
        <v>165</v>
      </c>
      <c r="L91" s="29">
        <v>10</v>
      </c>
      <c r="M91" s="1">
        <v>0.37037037037037035</v>
      </c>
    </row>
    <row r="92" spans="1:13" x14ac:dyDescent="0.25">
      <c r="A92"/>
      <c r="B92"/>
      <c r="C92"/>
      <c r="D92" s="56" t="s">
        <v>96</v>
      </c>
      <c r="E92" s="56" t="s">
        <v>95</v>
      </c>
      <c r="F92" s="29">
        <v>2</v>
      </c>
      <c r="G92" s="29">
        <v>1</v>
      </c>
      <c r="H92" s="1">
        <v>0.5</v>
      </c>
      <c r="I92" s="58">
        <v>0</v>
      </c>
      <c r="J92" s="58">
        <v>0</v>
      </c>
      <c r="K92" s="29">
        <v>0</v>
      </c>
      <c r="L92" s="29">
        <v>0</v>
      </c>
      <c r="M92" s="1">
        <v>0</v>
      </c>
    </row>
    <row r="93" spans="1:13" x14ac:dyDescent="0.25">
      <c r="A93"/>
      <c r="B93"/>
      <c r="C93"/>
      <c r="D93"/>
      <c r="E93" s="56" t="s">
        <v>25</v>
      </c>
      <c r="F93" s="29">
        <v>918</v>
      </c>
      <c r="G93" s="29">
        <v>552</v>
      </c>
      <c r="H93" s="1">
        <v>0.60130718954248363</v>
      </c>
      <c r="I93" s="58">
        <v>0</v>
      </c>
      <c r="J93" s="58">
        <v>0</v>
      </c>
      <c r="K93" s="29">
        <v>482</v>
      </c>
      <c r="L93" s="29">
        <v>273</v>
      </c>
      <c r="M93" s="1">
        <v>0.49456521739130432</v>
      </c>
    </row>
    <row r="94" spans="1:13" x14ac:dyDescent="0.25">
      <c r="A94"/>
      <c r="B94"/>
      <c r="C94"/>
      <c r="D94"/>
      <c r="E94" s="56" t="s">
        <v>26</v>
      </c>
      <c r="F94" s="29">
        <v>45748</v>
      </c>
      <c r="G94" s="29">
        <v>1292</v>
      </c>
      <c r="H94" s="1">
        <v>2.8241671767071784E-2</v>
      </c>
      <c r="I94" s="58">
        <v>0</v>
      </c>
      <c r="J94" s="58">
        <v>0</v>
      </c>
      <c r="K94" s="29">
        <v>30461</v>
      </c>
      <c r="L94" s="29">
        <v>718</v>
      </c>
      <c r="M94" s="1">
        <v>0.55572755417956654</v>
      </c>
    </row>
    <row r="95" spans="1:13" x14ac:dyDescent="0.25">
      <c r="A95"/>
      <c r="B95"/>
      <c r="C95" s="56" t="s">
        <v>98</v>
      </c>
      <c r="D95" s="56" t="s">
        <v>98</v>
      </c>
      <c r="E95" s="56" t="s">
        <v>25</v>
      </c>
      <c r="F95" s="29">
        <v>17</v>
      </c>
      <c r="G95" s="29">
        <v>0</v>
      </c>
      <c r="H95" s="1">
        <v>0</v>
      </c>
      <c r="I95" s="58">
        <v>0</v>
      </c>
      <c r="J95" s="58">
        <v>0</v>
      </c>
      <c r="K95" s="29">
        <v>0</v>
      </c>
      <c r="L95" s="29">
        <v>0</v>
      </c>
      <c r="M95" s="1">
        <v>0</v>
      </c>
    </row>
    <row r="96" spans="1:13" x14ac:dyDescent="0.25">
      <c r="A96"/>
      <c r="B96"/>
      <c r="C96" s="56" t="s">
        <v>99</v>
      </c>
      <c r="D96" s="56" t="s">
        <v>96</v>
      </c>
      <c r="E96" s="56" t="s">
        <v>26</v>
      </c>
      <c r="F96" s="29">
        <v>16</v>
      </c>
      <c r="G96" s="29">
        <v>0</v>
      </c>
      <c r="H96" s="1">
        <v>0</v>
      </c>
      <c r="I96" s="58">
        <v>0</v>
      </c>
      <c r="J96" s="58">
        <v>0</v>
      </c>
      <c r="K96" s="29">
        <v>9</v>
      </c>
      <c r="L96" s="29">
        <v>0</v>
      </c>
      <c r="M96" s="1">
        <v>0</v>
      </c>
    </row>
    <row r="97" spans="1:13" x14ac:dyDescent="0.25">
      <c r="A97" s="26" t="s">
        <v>43</v>
      </c>
      <c r="B97" s="26"/>
      <c r="C97" s="26"/>
      <c r="D97" s="26"/>
      <c r="E97" s="26"/>
      <c r="F97" s="26">
        <v>7124593</v>
      </c>
      <c r="G97" s="26">
        <v>4574419</v>
      </c>
      <c r="H97" s="26">
        <v>0.64206039559031658</v>
      </c>
      <c r="I97" s="26">
        <v>1658986</v>
      </c>
      <c r="J97" s="26">
        <v>1658986</v>
      </c>
      <c r="K97" s="26">
        <v>1506749</v>
      </c>
      <c r="L97" s="26">
        <v>1385708</v>
      </c>
      <c r="M97" s="26">
        <v>0.30292546441416934</v>
      </c>
    </row>
    <row r="98" spans="1:13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B16" sqref="B16"/>
    </sheetView>
  </sheetViews>
  <sheetFormatPr defaultRowHeight="15" x14ac:dyDescent="0.25"/>
  <cols>
    <col min="1" max="1" width="12.7109375" style="56" customWidth="1"/>
    <col min="2" max="2" width="55.7109375" style="56" customWidth="1"/>
    <col min="3" max="3" width="10.28515625" style="56" bestFit="1" customWidth="1"/>
    <col min="4" max="4" width="10.85546875" style="29" customWidth="1"/>
    <col min="5" max="5" width="12.140625" style="29" customWidth="1"/>
    <col min="6" max="6" width="14.140625" style="29" customWidth="1"/>
    <col min="7" max="7" width="20.7109375" style="29" bestFit="1" customWidth="1"/>
    <col min="8" max="8" width="16.140625" style="29" customWidth="1"/>
    <col min="9" max="9" width="22.5703125" style="29" bestFit="1" customWidth="1"/>
  </cols>
  <sheetData>
    <row r="1" spans="1:9" ht="23.25" customHeight="1" x14ac:dyDescent="0.35">
      <c r="A1" s="2" t="s">
        <v>44</v>
      </c>
      <c r="C1" s="29"/>
    </row>
    <row r="3" spans="1:9" x14ac:dyDescent="0.25">
      <c r="A3" s="37" t="s">
        <v>45</v>
      </c>
      <c r="B3" s="38"/>
      <c r="C3" s="39"/>
      <c r="D3" s="43"/>
      <c r="E3" s="44"/>
      <c r="F3" s="44"/>
      <c r="G3" s="44"/>
      <c r="H3" s="44"/>
      <c r="I3" s="44"/>
    </row>
    <row r="4" spans="1:9" x14ac:dyDescent="0.25">
      <c r="A4" s="40" t="s">
        <v>46</v>
      </c>
      <c r="B4" s="41"/>
      <c r="C4" s="41"/>
      <c r="D4" s="45"/>
      <c r="E4" s="43"/>
      <c r="F4" s="44"/>
      <c r="G4" s="44"/>
      <c r="H4" s="44"/>
      <c r="I4" s="44"/>
    </row>
    <row r="5" spans="1:9" x14ac:dyDescent="0.25">
      <c r="A5" s="42" t="s">
        <v>18</v>
      </c>
      <c r="B5" s="41"/>
      <c r="C5" s="41"/>
      <c r="D5" s="46"/>
      <c r="E5" s="45"/>
      <c r="F5" s="43"/>
      <c r="G5" s="44"/>
      <c r="H5" s="44"/>
      <c r="I5" s="44"/>
    </row>
    <row r="6" spans="1:9" x14ac:dyDescent="0.25">
      <c r="A6" s="40" t="s">
        <v>47</v>
      </c>
      <c r="B6" s="41"/>
      <c r="C6" s="41"/>
      <c r="D6" s="46"/>
      <c r="E6" s="46"/>
      <c r="F6" s="45"/>
      <c r="G6" s="43"/>
      <c r="H6" s="44"/>
      <c r="I6" s="44"/>
    </row>
    <row r="7" spans="1:9" x14ac:dyDescent="0.25">
      <c r="A7" s="42" t="s">
        <v>48</v>
      </c>
      <c r="B7" s="41"/>
      <c r="C7" s="41"/>
      <c r="D7" s="46"/>
      <c r="E7" s="46"/>
      <c r="F7" s="46"/>
      <c r="G7" s="45"/>
      <c r="H7" s="43"/>
      <c r="I7" s="44"/>
    </row>
    <row r="8" spans="1:9" x14ac:dyDescent="0.25">
      <c r="A8" s="42" t="s">
        <v>49</v>
      </c>
      <c r="B8" s="41"/>
      <c r="C8" s="41"/>
      <c r="D8" s="46"/>
      <c r="E8" s="46"/>
      <c r="F8" s="46"/>
      <c r="G8" s="46"/>
      <c r="H8" s="45"/>
      <c r="I8" s="36"/>
    </row>
    <row r="10" spans="1:9" s="32" customFormat="1" hidden="1" x14ac:dyDescent="0.25">
      <c r="A10"/>
      <c r="B10"/>
      <c r="C10"/>
      <c r="D10" s="47" t="s">
        <v>20</v>
      </c>
      <c r="E10"/>
      <c r="F10"/>
      <c r="G10"/>
      <c r="H10"/>
      <c r="I10"/>
    </row>
    <row r="11" spans="1:9" ht="30" customHeight="1" x14ac:dyDescent="0.25">
      <c r="A11" s="43" t="s">
        <v>21</v>
      </c>
      <c r="B11" s="43" t="s">
        <v>22</v>
      </c>
      <c r="C11" s="43" t="s">
        <v>50</v>
      </c>
      <c r="D11" s="43" t="s">
        <v>34</v>
      </c>
      <c r="E11" s="43" t="s">
        <v>51</v>
      </c>
      <c r="F11" s="43" t="s">
        <v>35</v>
      </c>
      <c r="G11" s="43" t="s">
        <v>52</v>
      </c>
      <c r="H11" s="43" t="s">
        <v>36</v>
      </c>
      <c r="I11" s="43" t="s">
        <v>53</v>
      </c>
    </row>
    <row r="12" spans="1:9" x14ac:dyDescent="0.25">
      <c r="A12" s="56">
        <v>781514</v>
      </c>
      <c r="B12" s="56" t="s">
        <v>104</v>
      </c>
      <c r="C12" s="56" t="s">
        <v>54</v>
      </c>
      <c r="D12" s="29">
        <v>5114</v>
      </c>
      <c r="E12" s="29">
        <v>509</v>
      </c>
      <c r="F12" s="29">
        <v>5115</v>
      </c>
      <c r="G12" s="29">
        <v>509</v>
      </c>
      <c r="H12" s="29">
        <v>249</v>
      </c>
      <c r="I12" s="29">
        <v>22</v>
      </c>
    </row>
    <row r="13" spans="1:9" x14ac:dyDescent="0.25">
      <c r="A13"/>
      <c r="B13"/>
      <c r="C13" s="56" t="s">
        <v>55</v>
      </c>
      <c r="D13" s="29">
        <v>8</v>
      </c>
      <c r="E13" s="29">
        <v>6</v>
      </c>
      <c r="F13" s="29">
        <v>8</v>
      </c>
      <c r="G13" s="29">
        <v>6</v>
      </c>
      <c r="H13" s="29">
        <v>1</v>
      </c>
      <c r="I13" s="29">
        <v>1</v>
      </c>
    </row>
    <row r="14" spans="1:9" x14ac:dyDescent="0.25">
      <c r="A14"/>
      <c r="B14" s="56" t="s">
        <v>105</v>
      </c>
      <c r="C14" s="56" t="s">
        <v>54</v>
      </c>
      <c r="D14" s="29">
        <v>858</v>
      </c>
      <c r="E14" s="29">
        <v>117</v>
      </c>
      <c r="F14" s="29">
        <v>858</v>
      </c>
      <c r="G14" s="29">
        <v>117</v>
      </c>
      <c r="H14" s="29">
        <v>17</v>
      </c>
      <c r="I14" s="29">
        <v>7</v>
      </c>
    </row>
    <row r="15" spans="1:9" x14ac:dyDescent="0.25">
      <c r="A15"/>
      <c r="B15"/>
      <c r="C15" s="56" t="s">
        <v>55</v>
      </c>
      <c r="D15" s="29">
        <v>6</v>
      </c>
      <c r="E15" s="29">
        <v>5</v>
      </c>
      <c r="F15" s="29">
        <v>6</v>
      </c>
      <c r="G15" s="29">
        <v>5</v>
      </c>
      <c r="H15" s="29">
        <v>0</v>
      </c>
      <c r="I15" s="29">
        <v>0</v>
      </c>
    </row>
    <row r="16" spans="1:9" x14ac:dyDescent="0.25">
      <c r="A16"/>
      <c r="B16" s="56" t="s">
        <v>108</v>
      </c>
      <c r="C16" s="56" t="s">
        <v>54</v>
      </c>
      <c r="D16" s="29">
        <v>4129</v>
      </c>
      <c r="E16" s="29">
        <v>481</v>
      </c>
      <c r="F16" s="29">
        <v>4134</v>
      </c>
      <c r="G16" s="29">
        <v>482</v>
      </c>
      <c r="H16" s="29">
        <v>240</v>
      </c>
      <c r="I16" s="29">
        <v>35</v>
      </c>
    </row>
    <row r="17" spans="1:9" x14ac:dyDescent="0.25">
      <c r="A17"/>
      <c r="B17"/>
      <c r="C17" s="56" t="s">
        <v>55</v>
      </c>
      <c r="D17" s="29">
        <v>5</v>
      </c>
      <c r="E17" s="29">
        <v>4</v>
      </c>
      <c r="F17" s="29">
        <v>5</v>
      </c>
      <c r="G17" s="29">
        <v>4</v>
      </c>
      <c r="H17" s="29">
        <v>0</v>
      </c>
      <c r="I17" s="29">
        <v>0</v>
      </c>
    </row>
    <row r="18" spans="1:9" x14ac:dyDescent="0.25">
      <c r="A18"/>
      <c r="B18" s="56" t="s">
        <v>109</v>
      </c>
      <c r="C18" s="56" t="s">
        <v>54</v>
      </c>
      <c r="D18" s="29">
        <v>2167</v>
      </c>
      <c r="E18" s="29">
        <v>241</v>
      </c>
      <c r="F18" s="29">
        <v>2167</v>
      </c>
      <c r="G18" s="29">
        <v>241</v>
      </c>
      <c r="H18" s="29">
        <v>39</v>
      </c>
      <c r="I18" s="29">
        <v>10</v>
      </c>
    </row>
    <row r="19" spans="1:9" x14ac:dyDescent="0.25">
      <c r="A19"/>
      <c r="B19"/>
      <c r="C19" s="56" t="s">
        <v>55</v>
      </c>
      <c r="D19" s="29">
        <v>4</v>
      </c>
      <c r="E19" s="29">
        <v>2</v>
      </c>
      <c r="F19" s="29">
        <v>4</v>
      </c>
      <c r="G19" s="29">
        <v>2</v>
      </c>
      <c r="H19" s="29">
        <v>0</v>
      </c>
      <c r="I19" s="29">
        <v>0</v>
      </c>
    </row>
    <row r="20" spans="1:9" x14ac:dyDescent="0.25">
      <c r="A20"/>
      <c r="B20" s="56" t="s">
        <v>110</v>
      </c>
      <c r="C20" s="56" t="s">
        <v>54</v>
      </c>
      <c r="D20" s="29">
        <v>5477</v>
      </c>
      <c r="E20" s="29">
        <v>713</v>
      </c>
      <c r="F20" s="29">
        <v>5482</v>
      </c>
      <c r="G20" s="29">
        <v>715</v>
      </c>
      <c r="H20" s="29">
        <v>217</v>
      </c>
      <c r="I20" s="29">
        <v>33</v>
      </c>
    </row>
    <row r="21" spans="1:9" x14ac:dyDescent="0.25">
      <c r="A21"/>
      <c r="B21"/>
      <c r="C21" s="56" t="s">
        <v>55</v>
      </c>
      <c r="D21" s="29">
        <v>7</v>
      </c>
      <c r="E21" s="29">
        <v>7</v>
      </c>
      <c r="F21" s="29">
        <v>7</v>
      </c>
      <c r="G21" s="29">
        <v>7</v>
      </c>
      <c r="H21" s="29">
        <v>1</v>
      </c>
      <c r="I21" s="29">
        <v>1</v>
      </c>
    </row>
    <row r="22" spans="1:9" x14ac:dyDescent="0.25">
      <c r="A22" s="56">
        <v>785718</v>
      </c>
      <c r="B22" s="56" t="s">
        <v>106</v>
      </c>
      <c r="C22" s="56" t="s">
        <v>54</v>
      </c>
      <c r="D22" s="29">
        <v>6</v>
      </c>
      <c r="E22" s="29">
        <v>2</v>
      </c>
      <c r="F22" s="29">
        <v>491</v>
      </c>
      <c r="G22" s="29">
        <v>150</v>
      </c>
      <c r="H22" s="29">
        <v>485</v>
      </c>
      <c r="I22" s="29">
        <v>148</v>
      </c>
    </row>
    <row r="23" spans="1:9" x14ac:dyDescent="0.25">
      <c r="A23"/>
      <c r="B23"/>
      <c r="C23" s="56" t="s">
        <v>55</v>
      </c>
      <c r="D23" s="29">
        <v>0</v>
      </c>
      <c r="E23" s="29">
        <v>0</v>
      </c>
      <c r="F23" s="29">
        <v>1</v>
      </c>
      <c r="G23" s="29">
        <v>1</v>
      </c>
      <c r="H23" s="29">
        <v>1</v>
      </c>
      <c r="I23" s="29">
        <v>1</v>
      </c>
    </row>
    <row r="24" spans="1:9" x14ac:dyDescent="0.25">
      <c r="A24"/>
      <c r="B24" s="56" t="s">
        <v>107</v>
      </c>
      <c r="C24" s="56" t="s">
        <v>54</v>
      </c>
      <c r="D24" s="29">
        <v>0</v>
      </c>
      <c r="E24" s="29">
        <v>0</v>
      </c>
      <c r="F24" s="29">
        <v>370</v>
      </c>
      <c r="G24" s="29">
        <v>84</v>
      </c>
      <c r="H24" s="29">
        <v>370</v>
      </c>
      <c r="I24" s="29">
        <v>84</v>
      </c>
    </row>
    <row r="25" spans="1:9" x14ac:dyDescent="0.25">
      <c r="A25"/>
      <c r="B25"/>
      <c r="C25" s="56" t="s">
        <v>55</v>
      </c>
      <c r="D25" s="29">
        <v>0</v>
      </c>
      <c r="E25" s="29">
        <v>0</v>
      </c>
      <c r="F25" s="29">
        <v>2</v>
      </c>
      <c r="G25" s="29">
        <v>1</v>
      </c>
      <c r="H25" s="29">
        <v>2</v>
      </c>
      <c r="I25" s="29">
        <v>1</v>
      </c>
    </row>
    <row r="26" spans="1:9" x14ac:dyDescent="0.25">
      <c r="A26"/>
      <c r="B26" s="56" t="s">
        <v>103</v>
      </c>
      <c r="C26" s="56" t="s">
        <v>54</v>
      </c>
      <c r="D26" s="29">
        <v>21</v>
      </c>
      <c r="E26" s="29">
        <v>5</v>
      </c>
      <c r="F26" s="29">
        <v>744</v>
      </c>
      <c r="G26" s="29">
        <v>186</v>
      </c>
      <c r="H26" s="29">
        <v>723</v>
      </c>
      <c r="I26" s="29">
        <v>181</v>
      </c>
    </row>
    <row r="27" spans="1:9" x14ac:dyDescent="0.25">
      <c r="A27"/>
      <c r="B27"/>
      <c r="C27" s="56" t="s">
        <v>55</v>
      </c>
      <c r="D27" s="29">
        <v>0</v>
      </c>
      <c r="E27" s="29">
        <v>0</v>
      </c>
      <c r="F27" s="29">
        <v>4</v>
      </c>
      <c r="G27" s="29">
        <v>3</v>
      </c>
      <c r="H27" s="29">
        <v>4</v>
      </c>
      <c r="I27" s="29">
        <v>3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B17" sqref="B17"/>
    </sheetView>
  </sheetViews>
  <sheetFormatPr defaultRowHeight="15" x14ac:dyDescent="0.25"/>
  <cols>
    <col min="1" max="1" width="9.140625" style="56" customWidth="1"/>
    <col min="2" max="2" width="54.85546875" style="56" customWidth="1"/>
    <col min="3" max="3" width="10" style="56" customWidth="1"/>
    <col min="4" max="4" width="10.140625" style="56" customWidth="1"/>
    <col min="5" max="5" width="11" style="56" customWidth="1"/>
    <col min="6" max="6" width="9.140625" style="56" customWidth="1"/>
    <col min="7" max="7" width="12.7109375" style="56" customWidth="1"/>
    <col min="8" max="8" width="9.140625" style="56" customWidth="1"/>
    <col min="9" max="9" width="12" style="56" customWidth="1"/>
    <col min="10" max="10" width="22.85546875" style="56" customWidth="1"/>
    <col min="11" max="11" width="14.28515625" style="56" customWidth="1"/>
    <col min="12" max="12" width="25.140625" style="56" customWidth="1"/>
    <col min="13" max="13" width="9.140625" style="56" customWidth="1"/>
    <col min="14" max="16384" width="9.140625" style="56"/>
  </cols>
  <sheetData>
    <row r="1" spans="1:16" x14ac:dyDescent="0.25">
      <c r="A1" t="s">
        <v>56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71</v>
      </c>
    </row>
    <row r="2" spans="1:16" x14ac:dyDescent="0.25">
      <c r="A2">
        <v>781514</v>
      </c>
      <c r="B2" t="s">
        <v>105</v>
      </c>
      <c r="C2">
        <v>1813337</v>
      </c>
      <c r="D2">
        <v>1016163</v>
      </c>
      <c r="E2">
        <v>27</v>
      </c>
      <c r="F2">
        <v>26179</v>
      </c>
      <c r="G2">
        <v>7351</v>
      </c>
      <c r="H2">
        <v>1070873</v>
      </c>
      <c r="I2">
        <v>342889</v>
      </c>
      <c r="J2">
        <v>0</v>
      </c>
      <c r="K2">
        <v>0</v>
      </c>
      <c r="L2">
        <v>99832</v>
      </c>
      <c r="M2">
        <v>62389</v>
      </c>
      <c r="N2">
        <v>864</v>
      </c>
      <c r="O2">
        <v>864</v>
      </c>
      <c r="P2">
        <v>17</v>
      </c>
    </row>
    <row r="3" spans="1:16" x14ac:dyDescent="0.25">
      <c r="A3">
        <v>781514</v>
      </c>
      <c r="B3" t="s">
        <v>109</v>
      </c>
      <c r="C3">
        <v>317587</v>
      </c>
      <c r="D3">
        <v>146455</v>
      </c>
      <c r="E3">
        <v>69</v>
      </c>
      <c r="F3">
        <v>8153</v>
      </c>
      <c r="G3">
        <v>11</v>
      </c>
      <c r="H3">
        <v>125729</v>
      </c>
      <c r="I3">
        <v>36506</v>
      </c>
      <c r="J3">
        <v>0</v>
      </c>
      <c r="K3">
        <v>0</v>
      </c>
      <c r="L3">
        <v>86260</v>
      </c>
      <c r="M3">
        <v>66737</v>
      </c>
      <c r="N3">
        <v>2171</v>
      </c>
      <c r="O3">
        <v>2171</v>
      </c>
      <c r="P3">
        <v>39</v>
      </c>
    </row>
    <row r="4" spans="1:16" x14ac:dyDescent="0.25">
      <c r="A4">
        <v>781514</v>
      </c>
      <c r="B4" t="s">
        <v>104</v>
      </c>
      <c r="C4">
        <v>1546090</v>
      </c>
      <c r="D4">
        <v>1210773</v>
      </c>
      <c r="E4">
        <v>6</v>
      </c>
      <c r="F4">
        <v>368492</v>
      </c>
      <c r="G4">
        <v>64</v>
      </c>
      <c r="H4">
        <v>682868</v>
      </c>
      <c r="I4">
        <v>139815</v>
      </c>
      <c r="J4">
        <v>0</v>
      </c>
      <c r="K4">
        <v>0</v>
      </c>
      <c r="L4">
        <v>88104</v>
      </c>
      <c r="M4">
        <v>71174</v>
      </c>
      <c r="N4">
        <v>5122</v>
      </c>
      <c r="O4">
        <v>5123</v>
      </c>
      <c r="P4">
        <v>250</v>
      </c>
    </row>
    <row r="5" spans="1:16" x14ac:dyDescent="0.25">
      <c r="A5">
        <v>781514</v>
      </c>
      <c r="B5" t="s">
        <v>108</v>
      </c>
      <c r="C5">
        <v>420035</v>
      </c>
      <c r="D5">
        <v>301977</v>
      </c>
      <c r="E5">
        <v>6</v>
      </c>
      <c r="F5">
        <v>3910</v>
      </c>
      <c r="G5">
        <v>12</v>
      </c>
      <c r="H5">
        <v>319807</v>
      </c>
      <c r="I5">
        <v>55113</v>
      </c>
      <c r="J5">
        <v>0</v>
      </c>
      <c r="K5">
        <v>0</v>
      </c>
      <c r="L5">
        <v>24118</v>
      </c>
      <c r="M5">
        <v>23441</v>
      </c>
      <c r="N5">
        <v>4134</v>
      </c>
      <c r="O5">
        <v>4139</v>
      </c>
      <c r="P5">
        <v>240</v>
      </c>
    </row>
    <row r="6" spans="1:16" x14ac:dyDescent="0.25">
      <c r="A6">
        <v>781514</v>
      </c>
      <c r="B6" t="s">
        <v>110</v>
      </c>
      <c r="C6">
        <v>1321467</v>
      </c>
      <c r="D6">
        <v>679524</v>
      </c>
      <c r="E6">
        <v>15</v>
      </c>
      <c r="F6">
        <v>19958</v>
      </c>
      <c r="G6">
        <v>2304</v>
      </c>
      <c r="H6">
        <v>714252</v>
      </c>
      <c r="I6">
        <v>505023</v>
      </c>
      <c r="J6">
        <v>0</v>
      </c>
      <c r="K6">
        <v>0</v>
      </c>
      <c r="L6">
        <v>43411</v>
      </c>
      <c r="M6">
        <v>27059</v>
      </c>
      <c r="N6">
        <v>5484</v>
      </c>
      <c r="O6">
        <v>5489</v>
      </c>
      <c r="P6">
        <v>218</v>
      </c>
    </row>
    <row r="7" spans="1:16" x14ac:dyDescent="0.25">
      <c r="A7">
        <v>785718</v>
      </c>
      <c r="B7" t="s">
        <v>141</v>
      </c>
      <c r="C7">
        <v>47053</v>
      </c>
      <c r="D7">
        <v>47009</v>
      </c>
      <c r="E7">
        <v>951</v>
      </c>
      <c r="F7">
        <v>46089</v>
      </c>
      <c r="G7">
        <v>16</v>
      </c>
      <c r="H7">
        <v>1896</v>
      </c>
      <c r="I7">
        <v>1763</v>
      </c>
      <c r="J7">
        <v>0</v>
      </c>
      <c r="K7">
        <v>0</v>
      </c>
      <c r="L7">
        <v>31121</v>
      </c>
      <c r="M7">
        <v>1005</v>
      </c>
      <c r="N7">
        <v>0</v>
      </c>
      <c r="O7">
        <v>0</v>
      </c>
      <c r="P7">
        <v>0</v>
      </c>
    </row>
    <row r="8" spans="1:16" x14ac:dyDescent="0.25">
      <c r="A8">
        <v>785718</v>
      </c>
      <c r="B8" t="s">
        <v>103</v>
      </c>
      <c r="C8">
        <v>661534</v>
      </c>
      <c r="D8">
        <v>660556</v>
      </c>
      <c r="E8">
        <v>25620</v>
      </c>
      <c r="F8">
        <v>635873</v>
      </c>
      <c r="G8">
        <v>267</v>
      </c>
      <c r="H8">
        <v>661534</v>
      </c>
      <c r="I8">
        <v>575712</v>
      </c>
      <c r="J8">
        <v>661528</v>
      </c>
      <c r="K8">
        <v>661528</v>
      </c>
      <c r="L8">
        <v>445819</v>
      </c>
      <c r="M8">
        <v>445819</v>
      </c>
      <c r="N8">
        <v>21</v>
      </c>
      <c r="O8">
        <v>748</v>
      </c>
      <c r="P8">
        <v>727</v>
      </c>
    </row>
    <row r="9" spans="1:16" x14ac:dyDescent="0.25">
      <c r="A9">
        <v>785718</v>
      </c>
      <c r="B9" t="s">
        <v>106</v>
      </c>
      <c r="C9">
        <v>667708</v>
      </c>
      <c r="D9">
        <v>666130</v>
      </c>
      <c r="E9">
        <v>9706</v>
      </c>
      <c r="F9">
        <v>657982</v>
      </c>
      <c r="G9">
        <v>79</v>
      </c>
      <c r="H9">
        <v>667678</v>
      </c>
      <c r="I9">
        <v>556158</v>
      </c>
      <c r="J9">
        <v>667676</v>
      </c>
      <c r="K9">
        <v>667676</v>
      </c>
      <c r="L9">
        <v>468236</v>
      </c>
      <c r="M9">
        <v>468236</v>
      </c>
      <c r="N9">
        <v>6</v>
      </c>
      <c r="O9">
        <v>492</v>
      </c>
      <c r="P9">
        <v>486</v>
      </c>
    </row>
    <row r="10" spans="1:16" x14ac:dyDescent="0.25">
      <c r="A10">
        <v>785718</v>
      </c>
      <c r="B10" t="s">
        <v>107</v>
      </c>
      <c r="C10">
        <v>329782</v>
      </c>
      <c r="D10">
        <v>329483</v>
      </c>
      <c r="E10">
        <v>11097</v>
      </c>
      <c r="F10">
        <v>318639</v>
      </c>
      <c r="G10">
        <v>138</v>
      </c>
      <c r="H10">
        <v>329782</v>
      </c>
      <c r="I10">
        <v>284804</v>
      </c>
      <c r="J10">
        <v>329782</v>
      </c>
      <c r="K10">
        <v>329782</v>
      </c>
      <c r="L10">
        <v>219848</v>
      </c>
      <c r="M10">
        <v>219848</v>
      </c>
      <c r="N10">
        <v>0</v>
      </c>
      <c r="O10">
        <v>372</v>
      </c>
      <c r="P10">
        <v>372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>
      <selection activeCell="B4" sqref="B4:B5"/>
    </sheetView>
  </sheetViews>
  <sheetFormatPr defaultRowHeight="15" x14ac:dyDescent="0.25"/>
  <cols>
    <col min="2" max="2" width="40.140625" style="56" customWidth="1"/>
    <col min="3" max="3" width="38.85546875" customWidth="1"/>
    <col min="4" max="4" width="14.42578125" style="56" customWidth="1"/>
    <col min="5" max="5" width="14.5703125" style="56" customWidth="1"/>
    <col min="6" max="6" width="15.5703125" style="56" customWidth="1"/>
    <col min="7" max="7" width="14.7109375" style="56" customWidth="1"/>
    <col min="8" max="8" width="16" style="56" customWidth="1"/>
    <col min="9" max="9" width="17" style="56" customWidth="1"/>
    <col min="10" max="10" width="16.140625" style="56" customWidth="1"/>
    <col min="11" max="11" width="15.28515625" style="56" customWidth="1"/>
    <col min="12" max="12" width="16.28515625" style="56" customWidth="1"/>
    <col min="13" max="13" width="15.42578125" style="56" customWidth="1"/>
  </cols>
  <sheetData>
    <row r="1" spans="1:14" x14ac:dyDescent="0.25">
      <c r="A1" s="27" t="s">
        <v>56</v>
      </c>
      <c r="B1" s="27" t="s">
        <v>72</v>
      </c>
      <c r="C1" s="27" t="s">
        <v>57</v>
      </c>
      <c r="D1" s="27" t="s">
        <v>73</v>
      </c>
      <c r="E1" s="27" t="s">
        <v>74</v>
      </c>
      <c r="F1" s="27" t="s">
        <v>75</v>
      </c>
      <c r="G1" s="27" t="s">
        <v>76</v>
      </c>
      <c r="H1" s="27" t="s">
        <v>77</v>
      </c>
      <c r="I1" s="27" t="s">
        <v>78</v>
      </c>
      <c r="J1" s="27" t="s">
        <v>79</v>
      </c>
      <c r="K1" s="27" t="s">
        <v>80</v>
      </c>
      <c r="L1" s="27" t="s">
        <v>81</v>
      </c>
      <c r="M1" s="27" t="s">
        <v>82</v>
      </c>
      <c r="N1" s="28" t="s">
        <v>83</v>
      </c>
    </row>
    <row r="2" spans="1:14" x14ac:dyDescent="0.25">
      <c r="A2">
        <v>781514</v>
      </c>
      <c r="B2" s="56" t="s">
        <v>102</v>
      </c>
      <c r="C2" t="s">
        <v>104</v>
      </c>
      <c r="D2" t="s">
        <v>55</v>
      </c>
      <c r="E2">
        <v>6</v>
      </c>
      <c r="F2">
        <v>0</v>
      </c>
      <c r="G2">
        <v>8</v>
      </c>
      <c r="H2">
        <v>6</v>
      </c>
      <c r="I2">
        <v>0</v>
      </c>
      <c r="J2">
        <v>8</v>
      </c>
      <c r="K2">
        <v>1</v>
      </c>
      <c r="L2">
        <v>0</v>
      </c>
      <c r="M2">
        <v>1</v>
      </c>
      <c r="N2">
        <v>1</v>
      </c>
    </row>
    <row r="3" spans="1:14" x14ac:dyDescent="0.25">
      <c r="A3">
        <v>781514</v>
      </c>
      <c r="B3" s="56" t="s">
        <v>102</v>
      </c>
      <c r="C3" t="s">
        <v>105</v>
      </c>
      <c r="D3" t="s">
        <v>54</v>
      </c>
      <c r="E3">
        <v>117</v>
      </c>
      <c r="F3">
        <v>117</v>
      </c>
      <c r="G3">
        <v>858</v>
      </c>
      <c r="H3">
        <v>117</v>
      </c>
      <c r="I3">
        <v>117</v>
      </c>
      <c r="J3">
        <v>858</v>
      </c>
      <c r="K3">
        <v>7</v>
      </c>
      <c r="L3">
        <v>7</v>
      </c>
      <c r="M3">
        <v>17</v>
      </c>
      <c r="N3">
        <v>1</v>
      </c>
    </row>
    <row r="4" spans="1:14" x14ac:dyDescent="0.25">
      <c r="A4">
        <v>785718</v>
      </c>
      <c r="B4" t="s">
        <v>101</v>
      </c>
      <c r="C4" t="s">
        <v>106</v>
      </c>
      <c r="D4" t="s">
        <v>55</v>
      </c>
      <c r="E4">
        <v>0</v>
      </c>
      <c r="F4">
        <v>0</v>
      </c>
      <c r="G4">
        <v>0</v>
      </c>
      <c r="H4">
        <v>1</v>
      </c>
      <c r="I4">
        <v>0</v>
      </c>
      <c r="J4">
        <v>1</v>
      </c>
      <c r="K4">
        <v>1</v>
      </c>
      <c r="L4">
        <v>0</v>
      </c>
      <c r="M4">
        <v>1</v>
      </c>
      <c r="N4">
        <v>1</v>
      </c>
    </row>
    <row r="5" spans="1:14" x14ac:dyDescent="0.25">
      <c r="A5">
        <v>785718</v>
      </c>
      <c r="B5" t="s">
        <v>101</v>
      </c>
      <c r="C5" t="s">
        <v>107</v>
      </c>
      <c r="D5" t="s">
        <v>55</v>
      </c>
      <c r="E5">
        <v>0</v>
      </c>
      <c r="F5">
        <v>0</v>
      </c>
      <c r="G5">
        <v>0</v>
      </c>
      <c r="H5">
        <v>1</v>
      </c>
      <c r="I5">
        <v>0</v>
      </c>
      <c r="J5">
        <v>2</v>
      </c>
      <c r="K5">
        <v>1</v>
      </c>
      <c r="L5">
        <v>0</v>
      </c>
      <c r="M5">
        <v>2</v>
      </c>
      <c r="N5">
        <v>1</v>
      </c>
    </row>
    <row r="6" spans="1:14" x14ac:dyDescent="0.25">
      <c r="A6">
        <v>781514</v>
      </c>
      <c r="B6" s="56" t="s">
        <v>102</v>
      </c>
      <c r="C6" t="s">
        <v>108</v>
      </c>
      <c r="D6" t="s">
        <v>55</v>
      </c>
      <c r="E6">
        <v>4</v>
      </c>
      <c r="F6">
        <v>0</v>
      </c>
      <c r="G6">
        <v>5</v>
      </c>
      <c r="H6">
        <v>4</v>
      </c>
      <c r="I6">
        <v>0</v>
      </c>
      <c r="J6">
        <v>5</v>
      </c>
      <c r="K6">
        <v>0</v>
      </c>
      <c r="L6">
        <v>0</v>
      </c>
      <c r="M6">
        <v>0</v>
      </c>
      <c r="N6">
        <v>1</v>
      </c>
    </row>
    <row r="7" spans="1:14" x14ac:dyDescent="0.25">
      <c r="A7">
        <v>785718</v>
      </c>
      <c r="B7" t="s">
        <v>101</v>
      </c>
      <c r="C7" t="s">
        <v>106</v>
      </c>
      <c r="D7" t="s">
        <v>54</v>
      </c>
      <c r="E7">
        <v>2</v>
      </c>
      <c r="F7">
        <v>2</v>
      </c>
      <c r="G7">
        <v>6</v>
      </c>
      <c r="H7">
        <v>150</v>
      </c>
      <c r="I7">
        <v>150</v>
      </c>
      <c r="J7">
        <v>491</v>
      </c>
      <c r="K7">
        <v>148</v>
      </c>
      <c r="L7">
        <v>148</v>
      </c>
      <c r="M7">
        <v>485</v>
      </c>
      <c r="N7">
        <v>1</v>
      </c>
    </row>
    <row r="8" spans="1:14" x14ac:dyDescent="0.25">
      <c r="A8">
        <v>781514</v>
      </c>
      <c r="B8" s="56" t="s">
        <v>102</v>
      </c>
      <c r="C8" t="s">
        <v>109</v>
      </c>
      <c r="D8" t="s">
        <v>55</v>
      </c>
      <c r="E8">
        <v>2</v>
      </c>
      <c r="F8">
        <v>0</v>
      </c>
      <c r="G8">
        <v>4</v>
      </c>
      <c r="H8">
        <v>2</v>
      </c>
      <c r="I8">
        <v>0</v>
      </c>
      <c r="J8">
        <v>4</v>
      </c>
      <c r="K8">
        <v>0</v>
      </c>
      <c r="L8">
        <v>0</v>
      </c>
      <c r="M8">
        <v>0</v>
      </c>
      <c r="N8">
        <v>1</v>
      </c>
    </row>
    <row r="9" spans="1:14" x14ac:dyDescent="0.25">
      <c r="A9">
        <v>781514</v>
      </c>
      <c r="B9" s="56" t="s">
        <v>102</v>
      </c>
      <c r="C9" t="s">
        <v>104</v>
      </c>
      <c r="D9" t="s">
        <v>54</v>
      </c>
      <c r="E9">
        <v>509</v>
      </c>
      <c r="F9">
        <v>509</v>
      </c>
      <c r="G9">
        <v>5114</v>
      </c>
      <c r="H9">
        <v>509</v>
      </c>
      <c r="I9">
        <v>509</v>
      </c>
      <c r="J9">
        <v>5115</v>
      </c>
      <c r="K9">
        <v>22</v>
      </c>
      <c r="L9">
        <v>22</v>
      </c>
      <c r="M9">
        <v>249</v>
      </c>
      <c r="N9">
        <v>1</v>
      </c>
    </row>
    <row r="10" spans="1:14" x14ac:dyDescent="0.25">
      <c r="A10">
        <v>781514</v>
      </c>
      <c r="B10" s="56" t="s">
        <v>102</v>
      </c>
      <c r="C10" t="s">
        <v>109</v>
      </c>
      <c r="D10" t="s">
        <v>54</v>
      </c>
      <c r="E10">
        <v>241</v>
      </c>
      <c r="F10">
        <v>241</v>
      </c>
      <c r="G10">
        <v>2167</v>
      </c>
      <c r="H10">
        <v>241</v>
      </c>
      <c r="I10">
        <v>241</v>
      </c>
      <c r="J10">
        <v>2167</v>
      </c>
      <c r="K10">
        <v>10</v>
      </c>
      <c r="L10">
        <v>10</v>
      </c>
      <c r="M10">
        <v>39</v>
      </c>
      <c r="N10">
        <v>1</v>
      </c>
    </row>
    <row r="11" spans="1:14" x14ac:dyDescent="0.25">
      <c r="A11">
        <v>785718</v>
      </c>
      <c r="B11" t="s">
        <v>101</v>
      </c>
      <c r="C11" t="s">
        <v>103</v>
      </c>
      <c r="D11" t="s">
        <v>55</v>
      </c>
      <c r="E11">
        <v>0</v>
      </c>
      <c r="F11">
        <v>0</v>
      </c>
      <c r="G11">
        <v>0</v>
      </c>
      <c r="H11">
        <v>3</v>
      </c>
      <c r="I11">
        <v>0</v>
      </c>
      <c r="J11">
        <v>4</v>
      </c>
      <c r="K11">
        <v>3</v>
      </c>
      <c r="L11">
        <v>0</v>
      </c>
      <c r="M11">
        <v>4</v>
      </c>
      <c r="N11">
        <v>1</v>
      </c>
    </row>
    <row r="12" spans="1:14" x14ac:dyDescent="0.25">
      <c r="A12">
        <v>781514</v>
      </c>
      <c r="B12" s="56" t="s">
        <v>102</v>
      </c>
      <c r="C12" t="s">
        <v>110</v>
      </c>
      <c r="D12" t="s">
        <v>55</v>
      </c>
      <c r="E12">
        <v>7</v>
      </c>
      <c r="F12">
        <v>0</v>
      </c>
      <c r="G12">
        <v>7</v>
      </c>
      <c r="H12">
        <v>7</v>
      </c>
      <c r="I12">
        <v>0</v>
      </c>
      <c r="J12">
        <v>7</v>
      </c>
      <c r="K12">
        <v>1</v>
      </c>
      <c r="L12">
        <v>0</v>
      </c>
      <c r="M12">
        <v>1</v>
      </c>
      <c r="N12">
        <v>1</v>
      </c>
    </row>
    <row r="13" spans="1:14" x14ac:dyDescent="0.25">
      <c r="A13">
        <v>785718</v>
      </c>
      <c r="B13" t="s">
        <v>101</v>
      </c>
      <c r="C13" t="s">
        <v>103</v>
      </c>
      <c r="D13" t="s">
        <v>54</v>
      </c>
      <c r="E13">
        <v>5</v>
      </c>
      <c r="F13">
        <v>5</v>
      </c>
      <c r="G13">
        <v>21</v>
      </c>
      <c r="H13">
        <v>186</v>
      </c>
      <c r="I13">
        <v>186</v>
      </c>
      <c r="J13">
        <v>744</v>
      </c>
      <c r="K13">
        <v>181</v>
      </c>
      <c r="L13">
        <v>181</v>
      </c>
      <c r="M13">
        <v>723</v>
      </c>
      <c r="N13">
        <v>1</v>
      </c>
    </row>
    <row r="14" spans="1:14" x14ac:dyDescent="0.25">
      <c r="A14">
        <v>781514</v>
      </c>
      <c r="B14" s="56" t="s">
        <v>102</v>
      </c>
      <c r="C14" t="s">
        <v>108</v>
      </c>
      <c r="D14" t="s">
        <v>54</v>
      </c>
      <c r="E14">
        <v>481</v>
      </c>
      <c r="F14">
        <v>481</v>
      </c>
      <c r="G14">
        <v>4129</v>
      </c>
      <c r="H14">
        <v>482</v>
      </c>
      <c r="I14">
        <v>482</v>
      </c>
      <c r="J14">
        <v>4134</v>
      </c>
      <c r="K14">
        <v>35</v>
      </c>
      <c r="L14">
        <v>35</v>
      </c>
      <c r="M14">
        <v>240</v>
      </c>
      <c r="N14">
        <v>1</v>
      </c>
    </row>
    <row r="15" spans="1:14" x14ac:dyDescent="0.25">
      <c r="A15">
        <v>785718</v>
      </c>
      <c r="B15" t="s">
        <v>101</v>
      </c>
      <c r="C15" t="s">
        <v>107</v>
      </c>
      <c r="D15" t="s">
        <v>54</v>
      </c>
      <c r="E15">
        <v>0</v>
      </c>
      <c r="F15">
        <v>0</v>
      </c>
      <c r="G15">
        <v>0</v>
      </c>
      <c r="H15">
        <v>84</v>
      </c>
      <c r="I15">
        <v>84</v>
      </c>
      <c r="J15">
        <v>370</v>
      </c>
      <c r="K15">
        <v>84</v>
      </c>
      <c r="L15">
        <v>84</v>
      </c>
      <c r="M15">
        <v>370</v>
      </c>
      <c r="N15">
        <v>1</v>
      </c>
    </row>
    <row r="16" spans="1:14" x14ac:dyDescent="0.25">
      <c r="A16">
        <v>781514</v>
      </c>
      <c r="B16" s="56" t="s">
        <v>102</v>
      </c>
      <c r="C16" t="s">
        <v>110</v>
      </c>
      <c r="D16" t="s">
        <v>54</v>
      </c>
      <c r="E16">
        <v>713</v>
      </c>
      <c r="F16">
        <v>713</v>
      </c>
      <c r="G16">
        <v>5477</v>
      </c>
      <c r="H16">
        <v>715</v>
      </c>
      <c r="I16">
        <v>715</v>
      </c>
      <c r="J16">
        <v>5482</v>
      </c>
      <c r="K16">
        <v>33</v>
      </c>
      <c r="L16">
        <v>33</v>
      </c>
      <c r="M16">
        <v>217</v>
      </c>
      <c r="N16">
        <v>1</v>
      </c>
    </row>
    <row r="17" spans="1:14" x14ac:dyDescent="0.25">
      <c r="A17">
        <v>781514</v>
      </c>
      <c r="B17" s="56" t="s">
        <v>102</v>
      </c>
      <c r="C17" t="s">
        <v>105</v>
      </c>
      <c r="D17" t="s">
        <v>55</v>
      </c>
      <c r="E17">
        <v>5</v>
      </c>
      <c r="F17">
        <v>0</v>
      </c>
      <c r="G17">
        <v>6</v>
      </c>
      <c r="H17">
        <v>5</v>
      </c>
      <c r="I17">
        <v>0</v>
      </c>
      <c r="J17">
        <v>6</v>
      </c>
      <c r="K17">
        <v>0</v>
      </c>
      <c r="L17">
        <v>0</v>
      </c>
      <c r="M17">
        <v>0</v>
      </c>
      <c r="N17">
        <v>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7"/>
  <sheetViews>
    <sheetView workbookViewId="0">
      <selection activeCell="C94" sqref="C94"/>
    </sheetView>
  </sheetViews>
  <sheetFormatPr defaultRowHeight="15" x14ac:dyDescent="0.25"/>
  <cols>
    <col min="2" max="2" width="31.42578125" style="56" bestFit="1" customWidth="1"/>
    <col min="3" max="3" width="35.28515625" style="56" customWidth="1"/>
    <col min="4" max="4" width="10" style="56" customWidth="1"/>
    <col min="5" max="5" width="10.140625" style="56" customWidth="1"/>
    <col min="6" max="6" width="11" style="56" customWidth="1"/>
    <col min="8" max="8" width="12.7109375" style="56" customWidth="1"/>
    <col min="10" max="10" width="12" style="56" customWidth="1"/>
    <col min="11" max="11" width="22.85546875" style="56" customWidth="1"/>
    <col min="12" max="12" width="14.28515625" style="56" customWidth="1"/>
    <col min="13" max="13" width="25.140625" style="56" customWidth="1"/>
  </cols>
  <sheetData>
    <row r="1" spans="1:13" x14ac:dyDescent="0.25">
      <c r="A1" t="s">
        <v>56</v>
      </c>
      <c r="B1" t="s">
        <v>72</v>
      </c>
      <c r="C1" t="s">
        <v>57</v>
      </c>
      <c r="D1" t="s">
        <v>84</v>
      </c>
      <c r="E1" t="s">
        <v>85</v>
      </c>
      <c r="F1" t="s">
        <v>40</v>
      </c>
      <c r="G1" t="s">
        <v>86</v>
      </c>
      <c r="H1" t="s">
        <v>87</v>
      </c>
      <c r="I1" t="s">
        <v>64</v>
      </c>
      <c r="J1" t="s">
        <v>88</v>
      </c>
      <c r="K1" t="s">
        <v>89</v>
      </c>
      <c r="L1" t="s">
        <v>90</v>
      </c>
      <c r="M1" t="s">
        <v>91</v>
      </c>
    </row>
    <row r="2" spans="1:13" x14ac:dyDescent="0.25">
      <c r="A2">
        <v>781514</v>
      </c>
      <c r="B2" s="56" t="s">
        <v>102</v>
      </c>
      <c r="C2" t="s">
        <v>105</v>
      </c>
      <c r="D2" t="s">
        <v>92</v>
      </c>
      <c r="E2" t="s">
        <v>92</v>
      </c>
      <c r="F2" t="s">
        <v>92</v>
      </c>
      <c r="G2">
        <v>789662</v>
      </c>
      <c r="H2">
        <v>400470</v>
      </c>
      <c r="I2">
        <v>147676</v>
      </c>
      <c r="J2">
        <v>0</v>
      </c>
      <c r="K2">
        <v>0</v>
      </c>
      <c r="L2">
        <v>40564</v>
      </c>
      <c r="M2">
        <v>17254</v>
      </c>
    </row>
    <row r="3" spans="1:13" x14ac:dyDescent="0.25">
      <c r="A3">
        <v>781514</v>
      </c>
      <c r="B3" s="56" t="s">
        <v>102</v>
      </c>
      <c r="C3" s="56" t="s">
        <v>105</v>
      </c>
      <c r="D3" t="s">
        <v>93</v>
      </c>
      <c r="E3" t="s">
        <v>96</v>
      </c>
      <c r="F3" t="s">
        <v>25</v>
      </c>
      <c r="G3">
        <v>6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>
        <v>781514</v>
      </c>
      <c r="B4" s="56" t="s">
        <v>102</v>
      </c>
      <c r="C4" s="56" t="s">
        <v>105</v>
      </c>
      <c r="D4" t="s">
        <v>93</v>
      </c>
      <c r="E4" t="s">
        <v>96</v>
      </c>
      <c r="F4" t="s">
        <v>95</v>
      </c>
      <c r="G4">
        <v>771281</v>
      </c>
      <c r="H4">
        <v>642328</v>
      </c>
      <c r="I4">
        <v>184041</v>
      </c>
      <c r="J4">
        <v>0</v>
      </c>
      <c r="K4">
        <v>0</v>
      </c>
      <c r="L4">
        <v>53448</v>
      </c>
      <c r="M4">
        <v>43981</v>
      </c>
    </row>
    <row r="5" spans="1:13" x14ac:dyDescent="0.25">
      <c r="A5">
        <v>781514</v>
      </c>
      <c r="B5" s="56" t="s">
        <v>102</v>
      </c>
      <c r="C5" s="56" t="s">
        <v>105</v>
      </c>
      <c r="D5" t="s">
        <v>93</v>
      </c>
      <c r="E5" t="s">
        <v>96</v>
      </c>
      <c r="F5" t="s">
        <v>26</v>
      </c>
      <c r="G5">
        <v>19832</v>
      </c>
      <c r="H5">
        <v>18345</v>
      </c>
      <c r="I5">
        <v>7163</v>
      </c>
      <c r="J5">
        <v>0</v>
      </c>
      <c r="K5">
        <v>0</v>
      </c>
      <c r="L5">
        <v>938</v>
      </c>
      <c r="M5">
        <v>850</v>
      </c>
    </row>
    <row r="6" spans="1:13" x14ac:dyDescent="0.25">
      <c r="A6">
        <v>781514</v>
      </c>
      <c r="B6" s="56" t="s">
        <v>102</v>
      </c>
      <c r="C6" s="56" t="s">
        <v>105</v>
      </c>
      <c r="D6" t="s">
        <v>93</v>
      </c>
      <c r="E6" t="s">
        <v>97</v>
      </c>
      <c r="F6" t="s">
        <v>95</v>
      </c>
      <c r="G6">
        <v>193</v>
      </c>
      <c r="H6">
        <v>116</v>
      </c>
      <c r="I6">
        <v>36</v>
      </c>
      <c r="J6">
        <v>0</v>
      </c>
      <c r="K6">
        <v>0</v>
      </c>
      <c r="L6">
        <v>11</v>
      </c>
      <c r="M6">
        <v>10</v>
      </c>
    </row>
    <row r="7" spans="1:13" x14ac:dyDescent="0.25">
      <c r="A7">
        <v>781514</v>
      </c>
      <c r="B7" s="56" t="s">
        <v>102</v>
      </c>
      <c r="C7" s="56" t="s">
        <v>105</v>
      </c>
      <c r="D7" t="s">
        <v>93</v>
      </c>
      <c r="E7" t="s">
        <v>94</v>
      </c>
      <c r="F7" t="s">
        <v>95</v>
      </c>
      <c r="G7">
        <v>224666</v>
      </c>
      <c r="H7">
        <v>3152</v>
      </c>
      <c r="I7">
        <v>1098</v>
      </c>
      <c r="J7">
        <v>0</v>
      </c>
      <c r="K7">
        <v>0</v>
      </c>
      <c r="L7">
        <v>4675</v>
      </c>
      <c r="M7">
        <v>113</v>
      </c>
    </row>
    <row r="8" spans="1:13" x14ac:dyDescent="0.25">
      <c r="A8">
        <v>781514</v>
      </c>
      <c r="B8" s="56" t="s">
        <v>102</v>
      </c>
      <c r="C8" s="56" t="s">
        <v>105</v>
      </c>
      <c r="D8" t="s">
        <v>93</v>
      </c>
      <c r="E8" t="s">
        <v>94</v>
      </c>
      <c r="F8" t="s">
        <v>26</v>
      </c>
      <c r="G8">
        <v>185</v>
      </c>
      <c r="H8">
        <v>0</v>
      </c>
      <c r="I8">
        <v>0</v>
      </c>
      <c r="J8">
        <v>0</v>
      </c>
      <c r="K8">
        <v>0</v>
      </c>
      <c r="L8">
        <v>4</v>
      </c>
      <c r="M8">
        <v>0</v>
      </c>
    </row>
    <row r="9" spans="1:13" x14ac:dyDescent="0.25">
      <c r="A9">
        <v>781514</v>
      </c>
      <c r="B9" s="56" t="s">
        <v>102</v>
      </c>
      <c r="C9" s="56" t="s">
        <v>105</v>
      </c>
      <c r="D9" t="s">
        <v>98</v>
      </c>
      <c r="E9" t="s">
        <v>98</v>
      </c>
      <c r="F9" t="s">
        <v>25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>
        <v>781514</v>
      </c>
      <c r="B10" s="56" t="s">
        <v>102</v>
      </c>
      <c r="C10" s="56" t="s">
        <v>105</v>
      </c>
      <c r="D10" t="s">
        <v>98</v>
      </c>
      <c r="E10" t="s">
        <v>98</v>
      </c>
      <c r="F10" t="s">
        <v>98</v>
      </c>
      <c r="G10">
        <v>160</v>
      </c>
      <c r="H10">
        <v>11</v>
      </c>
      <c r="I10">
        <v>9</v>
      </c>
      <c r="J10">
        <v>0</v>
      </c>
      <c r="K10">
        <v>0</v>
      </c>
      <c r="L10">
        <v>3</v>
      </c>
      <c r="M10">
        <v>0</v>
      </c>
    </row>
    <row r="11" spans="1:13" x14ac:dyDescent="0.25">
      <c r="A11">
        <v>781514</v>
      </c>
      <c r="B11" s="56" t="s">
        <v>102</v>
      </c>
      <c r="C11" s="56" t="s">
        <v>105</v>
      </c>
      <c r="D11" t="s">
        <v>99</v>
      </c>
      <c r="E11" t="s">
        <v>96</v>
      </c>
      <c r="F11" t="s">
        <v>25</v>
      </c>
      <c r="G11">
        <v>20</v>
      </c>
      <c r="H11">
        <v>10</v>
      </c>
      <c r="I11">
        <v>5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781514</v>
      </c>
      <c r="B12" s="56" t="s">
        <v>102</v>
      </c>
      <c r="C12" s="56" t="s">
        <v>105</v>
      </c>
      <c r="D12" t="s">
        <v>99</v>
      </c>
      <c r="E12" t="s">
        <v>96</v>
      </c>
      <c r="F12" t="s">
        <v>98</v>
      </c>
      <c r="G12">
        <v>118</v>
      </c>
      <c r="H12">
        <v>95</v>
      </c>
      <c r="I12">
        <v>36</v>
      </c>
      <c r="J12">
        <v>0</v>
      </c>
      <c r="K12">
        <v>0</v>
      </c>
      <c r="L12">
        <v>1</v>
      </c>
      <c r="M12">
        <v>1</v>
      </c>
    </row>
    <row r="13" spans="1:13" x14ac:dyDescent="0.25">
      <c r="A13">
        <v>781514</v>
      </c>
      <c r="B13" s="56" t="s">
        <v>102</v>
      </c>
      <c r="C13" s="56" t="s">
        <v>105</v>
      </c>
      <c r="D13" t="s">
        <v>99</v>
      </c>
      <c r="E13" t="s">
        <v>96</v>
      </c>
      <c r="F13" t="s">
        <v>26</v>
      </c>
      <c r="G13">
        <v>6162</v>
      </c>
      <c r="H13">
        <v>6064</v>
      </c>
      <c r="I13">
        <v>2779</v>
      </c>
      <c r="J13">
        <v>0</v>
      </c>
      <c r="K13">
        <v>0</v>
      </c>
      <c r="L13">
        <v>164</v>
      </c>
      <c r="M13">
        <v>162</v>
      </c>
    </row>
    <row r="14" spans="1:13" x14ac:dyDescent="0.25">
      <c r="A14">
        <v>781514</v>
      </c>
      <c r="B14" s="56" t="s">
        <v>102</v>
      </c>
      <c r="C14" s="56" t="s">
        <v>105</v>
      </c>
      <c r="D14" t="s">
        <v>99</v>
      </c>
      <c r="E14" t="s">
        <v>98</v>
      </c>
      <c r="F14" t="s">
        <v>98</v>
      </c>
      <c r="G14">
        <v>1051</v>
      </c>
      <c r="H14">
        <v>282</v>
      </c>
      <c r="I14">
        <v>116</v>
      </c>
      <c r="J14">
        <v>0</v>
      </c>
      <c r="K14">
        <v>0</v>
      </c>
      <c r="L14">
        <v>24</v>
      </c>
      <c r="M14">
        <v>18</v>
      </c>
    </row>
    <row r="15" spans="1:13" x14ac:dyDescent="0.25">
      <c r="A15">
        <v>781514</v>
      </c>
      <c r="B15" s="56" t="s">
        <v>102</v>
      </c>
      <c r="C15" t="s">
        <v>109</v>
      </c>
      <c r="D15" t="s">
        <v>92</v>
      </c>
      <c r="E15" t="s">
        <v>92</v>
      </c>
      <c r="F15" t="s">
        <v>92</v>
      </c>
      <c r="G15">
        <v>171062</v>
      </c>
      <c r="H15">
        <v>66477</v>
      </c>
      <c r="I15">
        <v>10367</v>
      </c>
      <c r="J15">
        <v>0</v>
      </c>
      <c r="K15">
        <v>0</v>
      </c>
      <c r="L15">
        <v>53306</v>
      </c>
      <c r="M15">
        <v>35396</v>
      </c>
    </row>
    <row r="16" spans="1:13" x14ac:dyDescent="0.25">
      <c r="A16">
        <v>781514</v>
      </c>
      <c r="B16" s="56" t="s">
        <v>102</v>
      </c>
      <c r="C16" s="56" t="s">
        <v>109</v>
      </c>
      <c r="D16" t="s">
        <v>92</v>
      </c>
      <c r="E16" t="s">
        <v>94</v>
      </c>
      <c r="F16" t="s">
        <v>92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781514</v>
      </c>
      <c r="B17" s="56" t="s">
        <v>102</v>
      </c>
      <c r="C17" s="56" t="s">
        <v>109</v>
      </c>
      <c r="D17" t="s">
        <v>93</v>
      </c>
      <c r="E17" t="s">
        <v>96</v>
      </c>
      <c r="F17" t="s">
        <v>25</v>
      </c>
      <c r="G17">
        <v>14</v>
      </c>
      <c r="H17">
        <v>5</v>
      </c>
      <c r="I17">
        <v>3</v>
      </c>
      <c r="J17">
        <v>0</v>
      </c>
      <c r="K17">
        <v>0</v>
      </c>
      <c r="L17">
        <v>4</v>
      </c>
      <c r="M17">
        <v>4</v>
      </c>
    </row>
    <row r="18" spans="1:13" x14ac:dyDescent="0.25">
      <c r="A18">
        <v>781514</v>
      </c>
      <c r="B18" s="56" t="s">
        <v>102</v>
      </c>
      <c r="C18" s="56" t="s">
        <v>109</v>
      </c>
      <c r="D18" t="s">
        <v>93</v>
      </c>
      <c r="E18" t="s">
        <v>96</v>
      </c>
      <c r="F18" t="s">
        <v>95</v>
      </c>
      <c r="G18">
        <v>97194</v>
      </c>
      <c r="H18">
        <v>50702</v>
      </c>
      <c r="I18">
        <v>22440</v>
      </c>
      <c r="J18">
        <v>0</v>
      </c>
      <c r="K18">
        <v>0</v>
      </c>
      <c r="L18">
        <v>27243</v>
      </c>
      <c r="M18">
        <v>25799</v>
      </c>
    </row>
    <row r="19" spans="1:13" x14ac:dyDescent="0.25">
      <c r="A19">
        <v>781514</v>
      </c>
      <c r="B19" s="56" t="s">
        <v>102</v>
      </c>
      <c r="C19" s="56" t="s">
        <v>109</v>
      </c>
      <c r="D19" t="s">
        <v>93</v>
      </c>
      <c r="E19" t="s">
        <v>96</v>
      </c>
      <c r="F19" t="s">
        <v>26</v>
      </c>
      <c r="G19">
        <v>5088</v>
      </c>
      <c r="H19">
        <v>3904</v>
      </c>
      <c r="I19">
        <v>1622</v>
      </c>
      <c r="J19">
        <v>0</v>
      </c>
      <c r="K19">
        <v>0</v>
      </c>
      <c r="L19">
        <v>2631</v>
      </c>
      <c r="M19">
        <v>2629</v>
      </c>
    </row>
    <row r="20" spans="1:13" x14ac:dyDescent="0.25">
      <c r="A20">
        <v>781514</v>
      </c>
      <c r="B20" s="56" t="s">
        <v>102</v>
      </c>
      <c r="C20" s="56" t="s">
        <v>109</v>
      </c>
      <c r="D20" t="s">
        <v>93</v>
      </c>
      <c r="E20" t="s">
        <v>97</v>
      </c>
      <c r="F20" t="s">
        <v>25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5">
      <c r="A21">
        <v>781514</v>
      </c>
      <c r="B21" s="56" t="s">
        <v>102</v>
      </c>
      <c r="C21" s="56" t="s">
        <v>109</v>
      </c>
      <c r="D21" t="s">
        <v>93</v>
      </c>
      <c r="E21" t="s">
        <v>97</v>
      </c>
      <c r="F21" t="s">
        <v>95</v>
      </c>
      <c r="G21">
        <v>18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781514</v>
      </c>
      <c r="B22" s="56" t="s">
        <v>102</v>
      </c>
      <c r="C22" s="56" t="s">
        <v>109</v>
      </c>
      <c r="D22" t="s">
        <v>93</v>
      </c>
      <c r="E22" t="s">
        <v>94</v>
      </c>
      <c r="F22" t="s">
        <v>95</v>
      </c>
      <c r="G22">
        <v>41077</v>
      </c>
      <c r="H22">
        <v>3512</v>
      </c>
      <c r="I22">
        <v>1494</v>
      </c>
      <c r="J22">
        <v>0</v>
      </c>
      <c r="K22">
        <v>0</v>
      </c>
      <c r="L22">
        <v>2345</v>
      </c>
      <c r="M22">
        <v>2179</v>
      </c>
    </row>
    <row r="23" spans="1:13" x14ac:dyDescent="0.25">
      <c r="A23">
        <v>781514</v>
      </c>
      <c r="B23" s="56" t="s">
        <v>102</v>
      </c>
      <c r="C23" s="56" t="s">
        <v>109</v>
      </c>
      <c r="D23" t="s">
        <v>93</v>
      </c>
      <c r="E23" t="s">
        <v>94</v>
      </c>
      <c r="F23" t="s">
        <v>26</v>
      </c>
      <c r="G23">
        <v>3063</v>
      </c>
      <c r="H23">
        <v>1121</v>
      </c>
      <c r="I23">
        <v>765</v>
      </c>
      <c r="J23">
        <v>0</v>
      </c>
      <c r="K23">
        <v>0</v>
      </c>
      <c r="L23">
        <v>731</v>
      </c>
      <c r="M23">
        <v>730</v>
      </c>
    </row>
    <row r="24" spans="1:13" x14ac:dyDescent="0.25">
      <c r="A24">
        <v>781514</v>
      </c>
      <c r="B24" s="56" t="s">
        <v>102</v>
      </c>
      <c r="C24" s="56" t="s">
        <v>109</v>
      </c>
      <c r="D24" t="s">
        <v>98</v>
      </c>
      <c r="E24" t="s">
        <v>98</v>
      </c>
      <c r="F24" t="s">
        <v>25</v>
      </c>
      <c r="G24">
        <v>54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5">
      <c r="A25">
        <v>781514</v>
      </c>
      <c r="B25" s="56" t="s">
        <v>102</v>
      </c>
      <c r="C25" s="56" t="s">
        <v>109</v>
      </c>
      <c r="D25" t="s">
        <v>98</v>
      </c>
      <c r="E25" t="s">
        <v>98</v>
      </c>
      <c r="F25" t="s">
        <v>98</v>
      </c>
      <c r="G25">
        <v>3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>
        <v>781514</v>
      </c>
      <c r="B26" s="56" t="s">
        <v>102</v>
      </c>
      <c r="C26" s="56" t="s">
        <v>109</v>
      </c>
      <c r="D26" t="s">
        <v>99</v>
      </c>
      <c r="E26" t="s">
        <v>96</v>
      </c>
      <c r="F26" t="s">
        <v>26</v>
      </c>
      <c r="G26">
        <v>2</v>
      </c>
      <c r="H26">
        <v>1</v>
      </c>
      <c r="I26">
        <v>1</v>
      </c>
      <c r="J26">
        <v>0</v>
      </c>
      <c r="K26">
        <v>0</v>
      </c>
      <c r="L26">
        <v>0</v>
      </c>
      <c r="M26">
        <v>0</v>
      </c>
    </row>
    <row r="27" spans="1:13" x14ac:dyDescent="0.25">
      <c r="A27">
        <v>781514</v>
      </c>
      <c r="B27" s="56" t="s">
        <v>102</v>
      </c>
      <c r="C27" s="56" t="s">
        <v>109</v>
      </c>
      <c r="D27" t="s">
        <v>99</v>
      </c>
      <c r="E27" t="s">
        <v>98</v>
      </c>
      <c r="F27" t="s">
        <v>98</v>
      </c>
      <c r="G27">
        <v>9</v>
      </c>
      <c r="H27">
        <v>7</v>
      </c>
      <c r="I27">
        <v>3</v>
      </c>
      <c r="J27">
        <v>0</v>
      </c>
      <c r="K27">
        <v>0</v>
      </c>
      <c r="L27">
        <v>0</v>
      </c>
      <c r="M27">
        <v>0</v>
      </c>
    </row>
    <row r="28" spans="1:13" x14ac:dyDescent="0.25">
      <c r="A28">
        <v>781514</v>
      </c>
      <c r="B28" s="56" t="s">
        <v>102</v>
      </c>
      <c r="C28" t="s">
        <v>104</v>
      </c>
      <c r="D28" t="s">
        <v>92</v>
      </c>
      <c r="E28" t="s">
        <v>92</v>
      </c>
      <c r="F28" t="s">
        <v>92</v>
      </c>
      <c r="G28">
        <v>335180</v>
      </c>
      <c r="H28">
        <v>148782</v>
      </c>
      <c r="I28">
        <v>17262</v>
      </c>
      <c r="J28">
        <v>0</v>
      </c>
      <c r="K28">
        <v>0</v>
      </c>
      <c r="L28">
        <v>12415</v>
      </c>
      <c r="M28">
        <v>11519</v>
      </c>
    </row>
    <row r="29" spans="1:13" x14ac:dyDescent="0.25">
      <c r="A29">
        <v>781514</v>
      </c>
      <c r="B29" s="56" t="s">
        <v>102</v>
      </c>
      <c r="C29" s="56" t="s">
        <v>104</v>
      </c>
      <c r="D29" t="s">
        <v>92</v>
      </c>
      <c r="E29" t="s">
        <v>94</v>
      </c>
      <c r="F29" t="s">
        <v>92</v>
      </c>
      <c r="G29">
        <v>55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25">
      <c r="A30">
        <v>781514</v>
      </c>
      <c r="B30" s="56" t="s">
        <v>102</v>
      </c>
      <c r="C30" s="56" t="s">
        <v>104</v>
      </c>
      <c r="D30" t="s">
        <v>93</v>
      </c>
      <c r="E30" t="s">
        <v>96</v>
      </c>
      <c r="F30" t="s">
        <v>25</v>
      </c>
      <c r="G30">
        <v>6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>
        <v>781514</v>
      </c>
      <c r="B31" s="56" t="s">
        <v>102</v>
      </c>
      <c r="C31" s="56" t="s">
        <v>104</v>
      </c>
      <c r="D31" t="s">
        <v>93</v>
      </c>
      <c r="E31" t="s">
        <v>96</v>
      </c>
      <c r="F31" t="s">
        <v>95</v>
      </c>
      <c r="G31">
        <v>587105</v>
      </c>
      <c r="H31">
        <v>483357</v>
      </c>
      <c r="I31">
        <v>111132</v>
      </c>
      <c r="J31">
        <v>0</v>
      </c>
      <c r="K31">
        <v>0</v>
      </c>
      <c r="L31">
        <v>43114</v>
      </c>
      <c r="M31">
        <v>40483</v>
      </c>
    </row>
    <row r="32" spans="1:13" x14ac:dyDescent="0.25">
      <c r="A32">
        <v>781514</v>
      </c>
      <c r="B32" s="56" t="s">
        <v>102</v>
      </c>
      <c r="C32" s="56" t="s">
        <v>104</v>
      </c>
      <c r="D32" t="s">
        <v>93</v>
      </c>
      <c r="E32" t="s">
        <v>96</v>
      </c>
      <c r="F32" t="s">
        <v>26</v>
      </c>
      <c r="G32">
        <v>308850</v>
      </c>
      <c r="H32">
        <v>39277</v>
      </c>
      <c r="I32">
        <v>9103</v>
      </c>
      <c r="J32">
        <v>0</v>
      </c>
      <c r="K32">
        <v>0</v>
      </c>
      <c r="L32">
        <v>24970</v>
      </c>
      <c r="M32">
        <v>14485</v>
      </c>
    </row>
    <row r="33" spans="1:13" x14ac:dyDescent="0.25">
      <c r="A33">
        <v>781514</v>
      </c>
      <c r="B33" s="56" t="s">
        <v>102</v>
      </c>
      <c r="C33" s="56" t="s">
        <v>104</v>
      </c>
      <c r="D33" t="s">
        <v>93</v>
      </c>
      <c r="E33" t="s">
        <v>97</v>
      </c>
      <c r="F33" t="s">
        <v>95</v>
      </c>
      <c r="G33">
        <v>306</v>
      </c>
      <c r="H33">
        <v>31</v>
      </c>
      <c r="I33">
        <v>10</v>
      </c>
      <c r="J33">
        <v>0</v>
      </c>
      <c r="K33">
        <v>0</v>
      </c>
      <c r="L33">
        <v>11</v>
      </c>
      <c r="M33">
        <v>10</v>
      </c>
    </row>
    <row r="34" spans="1:13" x14ac:dyDescent="0.25">
      <c r="A34">
        <v>781514</v>
      </c>
      <c r="B34" s="56" t="s">
        <v>102</v>
      </c>
      <c r="C34" s="56" t="s">
        <v>104</v>
      </c>
      <c r="D34" t="s">
        <v>93</v>
      </c>
      <c r="E34" t="s">
        <v>94</v>
      </c>
      <c r="F34" t="s">
        <v>95</v>
      </c>
      <c r="G34">
        <v>254870</v>
      </c>
      <c r="H34">
        <v>10165</v>
      </c>
      <c r="I34">
        <v>2096</v>
      </c>
      <c r="J34">
        <v>0</v>
      </c>
      <c r="K34">
        <v>0</v>
      </c>
      <c r="L34">
        <v>5265</v>
      </c>
      <c r="M34">
        <v>3646</v>
      </c>
    </row>
    <row r="35" spans="1:13" x14ac:dyDescent="0.25">
      <c r="A35">
        <v>781514</v>
      </c>
      <c r="B35" s="56" t="s">
        <v>102</v>
      </c>
      <c r="C35" s="56" t="s">
        <v>104</v>
      </c>
      <c r="D35" t="s">
        <v>93</v>
      </c>
      <c r="E35" t="s">
        <v>94</v>
      </c>
      <c r="F35" t="s">
        <v>26</v>
      </c>
      <c r="G35">
        <v>59636</v>
      </c>
      <c r="H35">
        <v>1189</v>
      </c>
      <c r="I35">
        <v>268</v>
      </c>
      <c r="J35">
        <v>0</v>
      </c>
      <c r="K35">
        <v>0</v>
      </c>
      <c r="L35">
        <v>2329</v>
      </c>
      <c r="M35">
        <v>1031</v>
      </c>
    </row>
    <row r="36" spans="1:13" x14ac:dyDescent="0.25">
      <c r="A36">
        <v>781514</v>
      </c>
      <c r="B36" s="56" t="s">
        <v>102</v>
      </c>
      <c r="C36" s="56" t="s">
        <v>104</v>
      </c>
      <c r="D36" t="s">
        <v>98</v>
      </c>
      <c r="E36" t="s">
        <v>98</v>
      </c>
      <c r="F36" t="s">
        <v>98</v>
      </c>
      <c r="G36">
        <v>18</v>
      </c>
      <c r="H36">
        <v>10</v>
      </c>
      <c r="I36">
        <v>1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>
        <v>781514</v>
      </c>
      <c r="B37" s="56" t="s">
        <v>102</v>
      </c>
      <c r="C37" s="56" t="s">
        <v>104</v>
      </c>
      <c r="D37" t="s">
        <v>99</v>
      </c>
      <c r="E37" t="s">
        <v>96</v>
      </c>
      <c r="F37" t="s">
        <v>98</v>
      </c>
      <c r="G37">
        <v>2</v>
      </c>
      <c r="H37">
        <v>2</v>
      </c>
      <c r="I37">
        <v>1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>
        <v>781514</v>
      </c>
      <c r="B38" s="56" t="s">
        <v>102</v>
      </c>
      <c r="C38" s="56" t="s">
        <v>104</v>
      </c>
      <c r="D38" t="s">
        <v>99</v>
      </c>
      <c r="E38" t="s">
        <v>96</v>
      </c>
      <c r="F38" t="s">
        <v>26</v>
      </c>
      <c r="G38">
        <v>6</v>
      </c>
      <c r="H38">
        <v>6</v>
      </c>
      <c r="I38">
        <v>2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781514</v>
      </c>
      <c r="B39" s="56" t="s">
        <v>102</v>
      </c>
      <c r="C39" s="56" t="s">
        <v>104</v>
      </c>
      <c r="D39" t="s">
        <v>99</v>
      </c>
      <c r="E39" t="s">
        <v>98</v>
      </c>
      <c r="F39" t="s">
        <v>98</v>
      </c>
      <c r="G39">
        <v>56</v>
      </c>
      <c r="H39">
        <v>49</v>
      </c>
      <c r="I39">
        <v>9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>
        <v>781514</v>
      </c>
      <c r="B40" s="56" t="s">
        <v>102</v>
      </c>
      <c r="C40" t="s">
        <v>108</v>
      </c>
      <c r="D40" t="s">
        <v>92</v>
      </c>
      <c r="E40" t="s">
        <v>92</v>
      </c>
      <c r="F40" t="s">
        <v>92</v>
      </c>
      <c r="G40">
        <v>118027</v>
      </c>
      <c r="H40">
        <v>69620</v>
      </c>
      <c r="I40">
        <v>5934</v>
      </c>
      <c r="J40">
        <v>0</v>
      </c>
      <c r="K40">
        <v>0</v>
      </c>
      <c r="L40">
        <v>2926</v>
      </c>
      <c r="M40">
        <v>2538</v>
      </c>
    </row>
    <row r="41" spans="1:13" x14ac:dyDescent="0.25">
      <c r="A41">
        <v>781514</v>
      </c>
      <c r="B41" s="56" t="s">
        <v>102</v>
      </c>
      <c r="C41" s="56" t="s">
        <v>108</v>
      </c>
      <c r="D41" t="s">
        <v>92</v>
      </c>
      <c r="E41" t="s">
        <v>94</v>
      </c>
      <c r="F41" t="s">
        <v>92</v>
      </c>
      <c r="G41">
        <v>9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 x14ac:dyDescent="0.25">
      <c r="A42">
        <v>781514</v>
      </c>
      <c r="B42" s="56" t="s">
        <v>102</v>
      </c>
      <c r="C42" s="56" t="s">
        <v>108</v>
      </c>
      <c r="D42" t="s">
        <v>93</v>
      </c>
      <c r="E42" t="s">
        <v>96</v>
      </c>
      <c r="F42" t="s">
        <v>95</v>
      </c>
      <c r="G42">
        <v>260798</v>
      </c>
      <c r="H42">
        <v>246552</v>
      </c>
      <c r="I42">
        <v>48206</v>
      </c>
      <c r="J42">
        <v>0</v>
      </c>
      <c r="K42">
        <v>0</v>
      </c>
      <c r="L42">
        <v>20233</v>
      </c>
      <c r="M42">
        <v>20116</v>
      </c>
    </row>
    <row r="43" spans="1:13" x14ac:dyDescent="0.25">
      <c r="A43">
        <v>781514</v>
      </c>
      <c r="B43" s="56" t="s">
        <v>102</v>
      </c>
      <c r="C43" s="56" t="s">
        <v>108</v>
      </c>
      <c r="D43" t="s">
        <v>93</v>
      </c>
      <c r="E43" t="s">
        <v>96</v>
      </c>
      <c r="F43" t="s">
        <v>26</v>
      </c>
      <c r="G43">
        <v>3681</v>
      </c>
      <c r="H43">
        <v>2080</v>
      </c>
      <c r="I43">
        <v>616</v>
      </c>
      <c r="J43">
        <v>0</v>
      </c>
      <c r="K43">
        <v>0</v>
      </c>
      <c r="L43">
        <v>215</v>
      </c>
      <c r="M43">
        <v>201</v>
      </c>
    </row>
    <row r="44" spans="1:13" x14ac:dyDescent="0.25">
      <c r="A44">
        <v>781514</v>
      </c>
      <c r="B44" s="56" t="s">
        <v>102</v>
      </c>
      <c r="C44" s="56" t="s">
        <v>108</v>
      </c>
      <c r="D44" t="s">
        <v>93</v>
      </c>
      <c r="E44" t="s">
        <v>97</v>
      </c>
      <c r="F44" t="s">
        <v>95</v>
      </c>
      <c r="G44">
        <v>1135</v>
      </c>
      <c r="H44">
        <v>199</v>
      </c>
      <c r="I44">
        <v>20</v>
      </c>
      <c r="J44">
        <v>0</v>
      </c>
      <c r="K44">
        <v>0</v>
      </c>
      <c r="L44">
        <v>20</v>
      </c>
      <c r="M44">
        <v>12</v>
      </c>
    </row>
    <row r="45" spans="1:13" x14ac:dyDescent="0.25">
      <c r="A45">
        <v>781514</v>
      </c>
      <c r="B45" s="56" t="s">
        <v>102</v>
      </c>
      <c r="C45" s="56" t="s">
        <v>108</v>
      </c>
      <c r="D45" t="s">
        <v>93</v>
      </c>
      <c r="E45" t="s">
        <v>94</v>
      </c>
      <c r="F45" t="s">
        <v>95</v>
      </c>
      <c r="G45">
        <v>36134</v>
      </c>
      <c r="H45">
        <v>1327</v>
      </c>
      <c r="I45">
        <v>342</v>
      </c>
      <c r="J45">
        <v>0</v>
      </c>
      <c r="K45">
        <v>0</v>
      </c>
      <c r="L45">
        <v>719</v>
      </c>
      <c r="M45">
        <v>569</v>
      </c>
    </row>
    <row r="46" spans="1:13" x14ac:dyDescent="0.25">
      <c r="A46">
        <v>781514</v>
      </c>
      <c r="B46" s="56" t="s">
        <v>102</v>
      </c>
      <c r="C46" s="56" t="s">
        <v>108</v>
      </c>
      <c r="D46" t="s">
        <v>93</v>
      </c>
      <c r="E46" t="s">
        <v>94</v>
      </c>
      <c r="F46" t="s">
        <v>26</v>
      </c>
      <c r="G46">
        <v>229</v>
      </c>
      <c r="H46">
        <v>9</v>
      </c>
      <c r="I46">
        <v>4</v>
      </c>
      <c r="J46">
        <v>0</v>
      </c>
      <c r="K46">
        <v>0</v>
      </c>
      <c r="L46">
        <v>5</v>
      </c>
      <c r="M46">
        <v>5</v>
      </c>
    </row>
    <row r="47" spans="1:13" x14ac:dyDescent="0.25">
      <c r="A47">
        <v>781514</v>
      </c>
      <c r="B47" s="56" t="s">
        <v>102</v>
      </c>
      <c r="C47" s="56" t="s">
        <v>108</v>
      </c>
      <c r="D47" t="s">
        <v>98</v>
      </c>
      <c r="E47" t="s">
        <v>98</v>
      </c>
      <c r="F47" t="s">
        <v>25</v>
      </c>
      <c r="G47">
        <v>6</v>
      </c>
      <c r="H47">
        <v>4</v>
      </c>
      <c r="I47">
        <v>1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>
        <v>781514</v>
      </c>
      <c r="B48" s="56" t="s">
        <v>102</v>
      </c>
      <c r="C48" s="56" t="s">
        <v>108</v>
      </c>
      <c r="D48" t="s">
        <v>98</v>
      </c>
      <c r="E48" t="s">
        <v>98</v>
      </c>
      <c r="F48" t="s">
        <v>98</v>
      </c>
      <c r="G48">
        <v>4</v>
      </c>
      <c r="H48">
        <v>4</v>
      </c>
      <c r="I48">
        <v>1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>
        <v>781514</v>
      </c>
      <c r="B49" s="56" t="s">
        <v>102</v>
      </c>
      <c r="C49" s="56" t="s">
        <v>108</v>
      </c>
      <c r="D49" t="s">
        <v>99</v>
      </c>
      <c r="E49" t="s">
        <v>96</v>
      </c>
      <c r="F49" t="s">
        <v>98</v>
      </c>
      <c r="G49">
        <v>5</v>
      </c>
      <c r="H49">
        <v>5</v>
      </c>
      <c r="I49">
        <v>2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>
        <v>781514</v>
      </c>
      <c r="B50" s="56" t="s">
        <v>102</v>
      </c>
      <c r="C50" s="56" t="s">
        <v>108</v>
      </c>
      <c r="D50" t="s">
        <v>99</v>
      </c>
      <c r="E50" t="s">
        <v>98</v>
      </c>
      <c r="F50" t="s">
        <v>98</v>
      </c>
      <c r="G50">
        <v>7</v>
      </c>
      <c r="H50">
        <v>7</v>
      </c>
      <c r="I50">
        <v>3</v>
      </c>
      <c r="J50">
        <v>0</v>
      </c>
      <c r="K50">
        <v>0</v>
      </c>
      <c r="L50">
        <v>0</v>
      </c>
      <c r="M50">
        <v>0</v>
      </c>
    </row>
    <row r="51" spans="1:13" x14ac:dyDescent="0.25">
      <c r="A51">
        <v>781514</v>
      </c>
      <c r="B51" s="56" t="s">
        <v>102</v>
      </c>
      <c r="C51" t="s">
        <v>110</v>
      </c>
      <c r="D51" t="s">
        <v>92</v>
      </c>
      <c r="E51" t="s">
        <v>92</v>
      </c>
      <c r="F51" t="s">
        <v>92</v>
      </c>
      <c r="G51">
        <v>639439</v>
      </c>
      <c r="H51">
        <v>295284</v>
      </c>
      <c r="I51">
        <v>191562</v>
      </c>
      <c r="J51">
        <v>0</v>
      </c>
      <c r="K51">
        <v>0</v>
      </c>
      <c r="L51">
        <v>10809</v>
      </c>
      <c r="M51">
        <v>4999</v>
      </c>
    </row>
    <row r="52" spans="1:13" x14ac:dyDescent="0.25">
      <c r="A52">
        <v>781514</v>
      </c>
      <c r="B52" s="56" t="s">
        <v>102</v>
      </c>
      <c r="C52" t="s">
        <v>110</v>
      </c>
      <c r="D52" t="s">
        <v>92</v>
      </c>
      <c r="E52" t="s">
        <v>94</v>
      </c>
      <c r="F52" t="s">
        <v>92</v>
      </c>
      <c r="G52">
        <v>49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 x14ac:dyDescent="0.25">
      <c r="A53">
        <v>781514</v>
      </c>
      <c r="B53" s="56" t="s">
        <v>102</v>
      </c>
      <c r="C53" s="56" t="s">
        <v>110</v>
      </c>
      <c r="D53" t="s">
        <v>93</v>
      </c>
      <c r="E53" t="s">
        <v>96</v>
      </c>
      <c r="F53" t="s">
        <v>25</v>
      </c>
      <c r="G53">
        <v>7</v>
      </c>
      <c r="H53">
        <v>1</v>
      </c>
      <c r="I53">
        <v>1</v>
      </c>
      <c r="J53">
        <v>0</v>
      </c>
      <c r="K53">
        <v>0</v>
      </c>
      <c r="L53">
        <v>0</v>
      </c>
      <c r="M53">
        <v>0</v>
      </c>
    </row>
    <row r="54" spans="1:13" x14ac:dyDescent="0.25">
      <c r="A54">
        <v>781514</v>
      </c>
      <c r="B54" s="56" t="s">
        <v>102</v>
      </c>
      <c r="C54" s="56" t="s">
        <v>110</v>
      </c>
      <c r="D54" t="s">
        <v>93</v>
      </c>
      <c r="E54" t="s">
        <v>96</v>
      </c>
      <c r="F54" t="s">
        <v>95</v>
      </c>
      <c r="G54">
        <v>548679</v>
      </c>
      <c r="H54">
        <v>398330</v>
      </c>
      <c r="I54">
        <v>297629</v>
      </c>
      <c r="J54">
        <v>0</v>
      </c>
      <c r="K54">
        <v>0</v>
      </c>
      <c r="L54">
        <v>29718</v>
      </c>
      <c r="M54">
        <v>21137</v>
      </c>
    </row>
    <row r="55" spans="1:13" x14ac:dyDescent="0.25">
      <c r="A55">
        <v>781514</v>
      </c>
      <c r="B55" s="56" t="s">
        <v>102</v>
      </c>
      <c r="C55" s="56" t="s">
        <v>110</v>
      </c>
      <c r="D55" t="s">
        <v>93</v>
      </c>
      <c r="E55" t="s">
        <v>96</v>
      </c>
      <c r="F55" t="s">
        <v>26</v>
      </c>
      <c r="G55">
        <v>17840</v>
      </c>
      <c r="H55">
        <v>17091</v>
      </c>
      <c r="I55">
        <v>12962</v>
      </c>
      <c r="J55">
        <v>0</v>
      </c>
      <c r="K55">
        <v>0</v>
      </c>
      <c r="L55">
        <v>875</v>
      </c>
      <c r="M55">
        <v>838</v>
      </c>
    </row>
    <row r="56" spans="1:13" x14ac:dyDescent="0.25">
      <c r="A56">
        <v>781514</v>
      </c>
      <c r="B56" s="56" t="s">
        <v>102</v>
      </c>
      <c r="C56" s="56" t="s">
        <v>110</v>
      </c>
      <c r="D56" t="s">
        <v>93</v>
      </c>
      <c r="E56" t="s">
        <v>97</v>
      </c>
      <c r="F56" t="s">
        <v>95</v>
      </c>
      <c r="G56">
        <v>265</v>
      </c>
      <c r="H56">
        <v>100</v>
      </c>
      <c r="I56">
        <v>64</v>
      </c>
      <c r="J56">
        <v>0</v>
      </c>
      <c r="K56">
        <v>0</v>
      </c>
      <c r="L56">
        <v>10</v>
      </c>
      <c r="M56">
        <v>2</v>
      </c>
    </row>
    <row r="57" spans="1:13" x14ac:dyDescent="0.25">
      <c r="A57">
        <v>781514</v>
      </c>
      <c r="B57" s="56" t="s">
        <v>102</v>
      </c>
      <c r="C57" s="56" t="s">
        <v>110</v>
      </c>
      <c r="D57" t="s">
        <v>93</v>
      </c>
      <c r="E57" t="s">
        <v>94</v>
      </c>
      <c r="F57" t="s">
        <v>95</v>
      </c>
      <c r="G57">
        <v>112556</v>
      </c>
      <c r="H57">
        <v>1183</v>
      </c>
      <c r="I57">
        <v>983</v>
      </c>
      <c r="J57">
        <v>0</v>
      </c>
      <c r="K57">
        <v>0</v>
      </c>
      <c r="L57">
        <v>1929</v>
      </c>
      <c r="M57">
        <v>30</v>
      </c>
    </row>
    <row r="58" spans="1:13" x14ac:dyDescent="0.25">
      <c r="A58">
        <v>781514</v>
      </c>
      <c r="B58" s="56" t="s">
        <v>102</v>
      </c>
      <c r="C58" s="56" t="s">
        <v>110</v>
      </c>
      <c r="D58" t="s">
        <v>93</v>
      </c>
      <c r="E58" t="s">
        <v>94</v>
      </c>
      <c r="F58" t="s">
        <v>26</v>
      </c>
      <c r="G58">
        <v>177</v>
      </c>
      <c r="H58">
        <v>5</v>
      </c>
      <c r="I58">
        <v>5</v>
      </c>
      <c r="J58">
        <v>0</v>
      </c>
      <c r="K58">
        <v>0</v>
      </c>
      <c r="L58">
        <v>10</v>
      </c>
      <c r="M58">
        <v>1</v>
      </c>
    </row>
    <row r="59" spans="1:13" x14ac:dyDescent="0.25">
      <c r="A59">
        <v>781514</v>
      </c>
      <c r="B59" s="56" t="s">
        <v>102</v>
      </c>
      <c r="C59" s="56" t="s">
        <v>110</v>
      </c>
      <c r="D59" t="s">
        <v>98</v>
      </c>
      <c r="E59" t="s">
        <v>98</v>
      </c>
      <c r="F59" t="s">
        <v>25</v>
      </c>
      <c r="G59">
        <v>3</v>
      </c>
      <c r="H59">
        <v>2</v>
      </c>
      <c r="I59">
        <v>2</v>
      </c>
      <c r="J59">
        <v>0</v>
      </c>
      <c r="K59">
        <v>0</v>
      </c>
      <c r="L59">
        <v>0</v>
      </c>
      <c r="M59">
        <v>0</v>
      </c>
    </row>
    <row r="60" spans="1:13" x14ac:dyDescent="0.25">
      <c r="A60">
        <v>781514</v>
      </c>
      <c r="B60" s="56" t="s">
        <v>102</v>
      </c>
      <c r="C60" s="56" t="s">
        <v>110</v>
      </c>
      <c r="D60" t="s">
        <v>98</v>
      </c>
      <c r="E60" t="s">
        <v>98</v>
      </c>
      <c r="F60" t="s">
        <v>98</v>
      </c>
      <c r="G60">
        <v>148</v>
      </c>
      <c r="H60">
        <v>68</v>
      </c>
      <c r="I60">
        <v>46</v>
      </c>
      <c r="J60">
        <v>0</v>
      </c>
      <c r="K60">
        <v>0</v>
      </c>
      <c r="L60">
        <v>6</v>
      </c>
      <c r="M60">
        <v>4</v>
      </c>
    </row>
    <row r="61" spans="1:13" x14ac:dyDescent="0.25">
      <c r="A61">
        <v>781514</v>
      </c>
      <c r="B61" s="56" t="s">
        <v>102</v>
      </c>
      <c r="C61" s="56" t="s">
        <v>110</v>
      </c>
      <c r="D61" t="s">
        <v>99</v>
      </c>
      <c r="E61" t="s">
        <v>96</v>
      </c>
      <c r="F61" t="s">
        <v>25</v>
      </c>
      <c r="G61">
        <v>3</v>
      </c>
      <c r="H61">
        <v>2</v>
      </c>
      <c r="I61">
        <v>2</v>
      </c>
      <c r="J61">
        <v>0</v>
      </c>
      <c r="K61">
        <v>0</v>
      </c>
      <c r="L61">
        <v>1</v>
      </c>
      <c r="M61">
        <v>0</v>
      </c>
    </row>
    <row r="62" spans="1:13" x14ac:dyDescent="0.25">
      <c r="A62">
        <v>781514</v>
      </c>
      <c r="B62" s="56" t="s">
        <v>102</v>
      </c>
      <c r="C62" s="56" t="s">
        <v>110</v>
      </c>
      <c r="D62" t="s">
        <v>99</v>
      </c>
      <c r="E62" t="s">
        <v>96</v>
      </c>
      <c r="F62" t="s">
        <v>98</v>
      </c>
      <c r="G62">
        <v>39</v>
      </c>
      <c r="H62">
        <v>25</v>
      </c>
      <c r="I62">
        <v>21</v>
      </c>
      <c r="J62">
        <v>0</v>
      </c>
      <c r="K62">
        <v>0</v>
      </c>
      <c r="L62">
        <v>2</v>
      </c>
      <c r="M62">
        <v>1</v>
      </c>
    </row>
    <row r="63" spans="1:13" x14ac:dyDescent="0.25">
      <c r="A63">
        <v>781514</v>
      </c>
      <c r="B63" s="56" t="s">
        <v>102</v>
      </c>
      <c r="C63" s="56" t="s">
        <v>110</v>
      </c>
      <c r="D63" t="s">
        <v>99</v>
      </c>
      <c r="E63" t="s">
        <v>96</v>
      </c>
      <c r="F63" t="s">
        <v>26</v>
      </c>
      <c r="G63">
        <v>1941</v>
      </c>
      <c r="H63">
        <v>1935</v>
      </c>
      <c r="I63">
        <v>1620</v>
      </c>
      <c r="J63">
        <v>0</v>
      </c>
      <c r="K63">
        <v>0</v>
      </c>
      <c r="L63">
        <v>44</v>
      </c>
      <c r="M63">
        <v>44</v>
      </c>
    </row>
    <row r="64" spans="1:13" x14ac:dyDescent="0.25">
      <c r="A64">
        <v>781514</v>
      </c>
      <c r="B64" s="56" t="s">
        <v>102</v>
      </c>
      <c r="C64" s="56" t="s">
        <v>110</v>
      </c>
      <c r="D64" t="s">
        <v>99</v>
      </c>
      <c r="E64" t="s">
        <v>98</v>
      </c>
      <c r="F64" t="s">
        <v>25</v>
      </c>
      <c r="G64">
        <v>2</v>
      </c>
      <c r="H64">
        <v>2</v>
      </c>
      <c r="I64">
        <v>1</v>
      </c>
      <c r="J64">
        <v>0</v>
      </c>
      <c r="K64">
        <v>0</v>
      </c>
      <c r="L64">
        <v>0</v>
      </c>
      <c r="M64">
        <v>0</v>
      </c>
    </row>
    <row r="65" spans="1:13" x14ac:dyDescent="0.25">
      <c r="A65">
        <v>781514</v>
      </c>
      <c r="B65" s="56" t="s">
        <v>102</v>
      </c>
      <c r="C65" s="56" t="s">
        <v>110</v>
      </c>
      <c r="D65" t="s">
        <v>99</v>
      </c>
      <c r="E65" t="s">
        <v>98</v>
      </c>
      <c r="F65" t="s">
        <v>98</v>
      </c>
      <c r="G65">
        <v>319</v>
      </c>
      <c r="H65">
        <v>224</v>
      </c>
      <c r="I65">
        <v>175</v>
      </c>
      <c r="J65">
        <v>0</v>
      </c>
      <c r="K65">
        <v>0</v>
      </c>
      <c r="L65">
        <v>7</v>
      </c>
      <c r="M65">
        <v>3</v>
      </c>
    </row>
    <row r="66" spans="1:13" x14ac:dyDescent="0.25">
      <c r="A66">
        <v>785718</v>
      </c>
      <c r="B66" s="56" t="s">
        <v>101</v>
      </c>
      <c r="C66" t="s">
        <v>141</v>
      </c>
      <c r="D66" t="s">
        <v>92</v>
      </c>
      <c r="E66" t="s">
        <v>92</v>
      </c>
      <c r="F66" t="s">
        <v>92</v>
      </c>
      <c r="G66">
        <v>11</v>
      </c>
      <c r="H66">
        <v>8</v>
      </c>
      <c r="I66">
        <v>4</v>
      </c>
      <c r="J66">
        <v>0</v>
      </c>
      <c r="K66">
        <v>0</v>
      </c>
      <c r="L66">
        <v>0</v>
      </c>
      <c r="M66">
        <v>0</v>
      </c>
    </row>
    <row r="67" spans="1:13" x14ac:dyDescent="0.25">
      <c r="A67">
        <v>785718</v>
      </c>
      <c r="B67" s="56" t="s">
        <v>101</v>
      </c>
      <c r="C67" s="56" t="s">
        <v>141</v>
      </c>
      <c r="D67" t="s">
        <v>93</v>
      </c>
      <c r="E67" t="s">
        <v>96</v>
      </c>
      <c r="F67" t="s">
        <v>25</v>
      </c>
      <c r="G67">
        <v>918</v>
      </c>
      <c r="H67">
        <v>552</v>
      </c>
      <c r="I67">
        <v>509</v>
      </c>
      <c r="J67">
        <v>0</v>
      </c>
      <c r="K67">
        <v>0</v>
      </c>
      <c r="L67">
        <v>482</v>
      </c>
      <c r="M67">
        <v>273</v>
      </c>
    </row>
    <row r="68" spans="1:13" x14ac:dyDescent="0.25">
      <c r="A68">
        <v>785718</v>
      </c>
      <c r="B68" s="56" t="s">
        <v>111</v>
      </c>
      <c r="C68" s="56" t="s">
        <v>141</v>
      </c>
      <c r="D68" t="s">
        <v>93</v>
      </c>
      <c r="E68" t="s">
        <v>96</v>
      </c>
      <c r="F68" t="s">
        <v>95</v>
      </c>
      <c r="G68">
        <v>2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</row>
    <row r="69" spans="1:13" x14ac:dyDescent="0.25">
      <c r="A69">
        <v>785718</v>
      </c>
      <c r="B69" s="56" t="s">
        <v>112</v>
      </c>
      <c r="C69" s="56" t="s">
        <v>141</v>
      </c>
      <c r="D69" t="s">
        <v>93</v>
      </c>
      <c r="E69" t="s">
        <v>96</v>
      </c>
      <c r="F69" t="s">
        <v>26</v>
      </c>
      <c r="G69">
        <v>45748</v>
      </c>
      <c r="H69">
        <v>1292</v>
      </c>
      <c r="I69">
        <v>1209</v>
      </c>
      <c r="J69">
        <v>0</v>
      </c>
      <c r="K69">
        <v>0</v>
      </c>
      <c r="L69">
        <v>30461</v>
      </c>
      <c r="M69">
        <v>718</v>
      </c>
    </row>
    <row r="70" spans="1:13" x14ac:dyDescent="0.25">
      <c r="A70">
        <v>785718</v>
      </c>
      <c r="B70" s="56" t="s">
        <v>113</v>
      </c>
      <c r="C70" s="56" t="s">
        <v>141</v>
      </c>
      <c r="D70" t="s">
        <v>93</v>
      </c>
      <c r="E70" t="s">
        <v>94</v>
      </c>
      <c r="F70" t="s">
        <v>25</v>
      </c>
      <c r="G70">
        <v>16</v>
      </c>
      <c r="H70">
        <v>16</v>
      </c>
      <c r="I70">
        <v>16</v>
      </c>
      <c r="J70">
        <v>0</v>
      </c>
      <c r="K70">
        <v>0</v>
      </c>
      <c r="L70">
        <v>4</v>
      </c>
      <c r="M70">
        <v>4</v>
      </c>
    </row>
    <row r="71" spans="1:13" x14ac:dyDescent="0.25">
      <c r="A71">
        <v>785718</v>
      </c>
      <c r="B71" s="56" t="s">
        <v>114</v>
      </c>
      <c r="C71" s="56" t="s">
        <v>141</v>
      </c>
      <c r="D71" t="s">
        <v>93</v>
      </c>
      <c r="E71" t="s">
        <v>94</v>
      </c>
      <c r="F71" t="s">
        <v>26</v>
      </c>
      <c r="G71">
        <v>325</v>
      </c>
      <c r="H71">
        <v>27</v>
      </c>
      <c r="I71">
        <v>27</v>
      </c>
      <c r="J71">
        <v>0</v>
      </c>
      <c r="K71">
        <v>0</v>
      </c>
      <c r="L71">
        <v>165</v>
      </c>
      <c r="M71">
        <v>10</v>
      </c>
    </row>
    <row r="72" spans="1:13" x14ac:dyDescent="0.25">
      <c r="A72">
        <v>785718</v>
      </c>
      <c r="B72" s="56" t="s">
        <v>115</v>
      </c>
      <c r="C72" s="56" t="s">
        <v>141</v>
      </c>
      <c r="D72" t="s">
        <v>98</v>
      </c>
      <c r="E72" t="s">
        <v>98</v>
      </c>
      <c r="F72" t="s">
        <v>25</v>
      </c>
      <c r="G72">
        <v>17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25">
      <c r="A73">
        <v>785718</v>
      </c>
      <c r="B73" s="56" t="s">
        <v>116</v>
      </c>
      <c r="C73" s="56" t="s">
        <v>141</v>
      </c>
      <c r="D73" t="s">
        <v>99</v>
      </c>
      <c r="E73" t="s">
        <v>96</v>
      </c>
      <c r="F73" t="s">
        <v>26</v>
      </c>
      <c r="G73">
        <v>16</v>
      </c>
      <c r="H73">
        <v>0</v>
      </c>
      <c r="I73">
        <v>0</v>
      </c>
      <c r="J73">
        <v>0</v>
      </c>
      <c r="K73">
        <v>0</v>
      </c>
      <c r="L73">
        <v>9</v>
      </c>
      <c r="M73">
        <v>0</v>
      </c>
    </row>
    <row r="74" spans="1:13" x14ac:dyDescent="0.25">
      <c r="A74">
        <v>785718</v>
      </c>
      <c r="B74" s="56" t="s">
        <v>117</v>
      </c>
      <c r="C74" t="s">
        <v>103</v>
      </c>
      <c r="D74" t="s">
        <v>92</v>
      </c>
      <c r="E74" t="s">
        <v>92</v>
      </c>
      <c r="F74" t="s">
        <v>92</v>
      </c>
      <c r="G74">
        <v>37</v>
      </c>
      <c r="H74">
        <v>37</v>
      </c>
      <c r="I74">
        <v>27</v>
      </c>
      <c r="J74">
        <v>33</v>
      </c>
      <c r="K74">
        <v>33</v>
      </c>
      <c r="L74">
        <v>11</v>
      </c>
      <c r="M74">
        <v>11</v>
      </c>
    </row>
    <row r="75" spans="1:13" x14ac:dyDescent="0.25">
      <c r="A75">
        <v>785718</v>
      </c>
      <c r="B75" s="56" t="s">
        <v>118</v>
      </c>
      <c r="C75" s="56" t="s">
        <v>103</v>
      </c>
      <c r="D75" t="s">
        <v>93</v>
      </c>
      <c r="E75" t="s">
        <v>96</v>
      </c>
      <c r="F75" t="s">
        <v>25</v>
      </c>
      <c r="G75">
        <v>24717</v>
      </c>
      <c r="H75">
        <v>24717</v>
      </c>
      <c r="I75">
        <v>21488</v>
      </c>
      <c r="J75">
        <v>24717</v>
      </c>
      <c r="K75">
        <v>24717</v>
      </c>
      <c r="L75">
        <v>18104</v>
      </c>
      <c r="M75">
        <v>18104</v>
      </c>
    </row>
    <row r="76" spans="1:13" x14ac:dyDescent="0.25">
      <c r="A76">
        <v>785718</v>
      </c>
      <c r="B76" s="56" t="s">
        <v>119</v>
      </c>
      <c r="C76" s="56" t="s">
        <v>103</v>
      </c>
      <c r="D76" t="s">
        <v>93</v>
      </c>
      <c r="E76" t="s">
        <v>96</v>
      </c>
      <c r="F76" t="s">
        <v>95</v>
      </c>
      <c r="G76">
        <v>4</v>
      </c>
      <c r="H76">
        <v>4</v>
      </c>
      <c r="I76">
        <v>4</v>
      </c>
      <c r="J76">
        <v>4</v>
      </c>
      <c r="K76">
        <v>4</v>
      </c>
      <c r="L76">
        <v>0</v>
      </c>
      <c r="M76">
        <v>0</v>
      </c>
    </row>
    <row r="77" spans="1:13" x14ac:dyDescent="0.25">
      <c r="A77">
        <v>785718</v>
      </c>
      <c r="B77" s="56" t="s">
        <v>120</v>
      </c>
      <c r="C77" s="56" t="s">
        <v>103</v>
      </c>
      <c r="D77" t="s">
        <v>93</v>
      </c>
      <c r="E77" t="s">
        <v>96</v>
      </c>
      <c r="F77" t="s">
        <v>26</v>
      </c>
      <c r="G77">
        <v>630650</v>
      </c>
      <c r="H77">
        <v>630650</v>
      </c>
      <c r="I77">
        <v>549203</v>
      </c>
      <c r="J77">
        <v>630650</v>
      </c>
      <c r="K77">
        <v>630650</v>
      </c>
      <c r="L77">
        <v>425248</v>
      </c>
      <c r="M77">
        <v>425248</v>
      </c>
    </row>
    <row r="78" spans="1:13" x14ac:dyDescent="0.25">
      <c r="A78">
        <v>785718</v>
      </c>
      <c r="B78" s="56" t="s">
        <v>121</v>
      </c>
      <c r="C78" s="56" t="s">
        <v>103</v>
      </c>
      <c r="D78" t="s">
        <v>93</v>
      </c>
      <c r="E78" t="s">
        <v>94</v>
      </c>
      <c r="F78" t="s">
        <v>25</v>
      </c>
      <c r="G78">
        <v>229</v>
      </c>
      <c r="H78">
        <v>229</v>
      </c>
      <c r="I78">
        <v>210</v>
      </c>
      <c r="J78">
        <v>229</v>
      </c>
      <c r="K78">
        <v>229</v>
      </c>
      <c r="L78">
        <v>105</v>
      </c>
      <c r="M78">
        <v>105</v>
      </c>
    </row>
    <row r="79" spans="1:13" x14ac:dyDescent="0.25">
      <c r="A79">
        <v>785718</v>
      </c>
      <c r="B79" s="56" t="s">
        <v>122</v>
      </c>
      <c r="C79" s="56" t="s">
        <v>103</v>
      </c>
      <c r="D79" t="s">
        <v>93</v>
      </c>
      <c r="E79" t="s">
        <v>94</v>
      </c>
      <c r="F79" t="s">
        <v>26</v>
      </c>
      <c r="G79">
        <v>4956</v>
      </c>
      <c r="H79">
        <v>4956</v>
      </c>
      <c r="I79">
        <v>4300</v>
      </c>
      <c r="J79">
        <v>4956</v>
      </c>
      <c r="K79">
        <v>4956</v>
      </c>
      <c r="L79">
        <v>2251</v>
      </c>
      <c r="M79">
        <v>2251</v>
      </c>
    </row>
    <row r="80" spans="1:13" x14ac:dyDescent="0.25">
      <c r="A80">
        <v>785718</v>
      </c>
      <c r="B80" s="56" t="s">
        <v>123</v>
      </c>
      <c r="C80" s="56" t="s">
        <v>103</v>
      </c>
      <c r="D80" t="s">
        <v>98</v>
      </c>
      <c r="E80" t="s">
        <v>98</v>
      </c>
      <c r="F80" t="s">
        <v>25</v>
      </c>
      <c r="G80">
        <v>674</v>
      </c>
      <c r="H80">
        <v>674</v>
      </c>
      <c r="I80">
        <v>519</v>
      </c>
      <c r="J80">
        <v>672</v>
      </c>
      <c r="K80">
        <v>672</v>
      </c>
      <c r="L80">
        <v>0</v>
      </c>
      <c r="M80">
        <v>0</v>
      </c>
    </row>
    <row r="81" spans="1:13" x14ac:dyDescent="0.25">
      <c r="A81">
        <v>785718</v>
      </c>
      <c r="B81" s="56" t="s">
        <v>124</v>
      </c>
      <c r="C81" s="56" t="s">
        <v>103</v>
      </c>
      <c r="D81" t="s">
        <v>99</v>
      </c>
      <c r="E81" t="s">
        <v>96</v>
      </c>
      <c r="F81" t="s">
        <v>26</v>
      </c>
      <c r="G81">
        <v>267</v>
      </c>
      <c r="H81">
        <v>267</v>
      </c>
      <c r="I81">
        <v>233</v>
      </c>
      <c r="J81">
        <v>267</v>
      </c>
      <c r="K81">
        <v>267</v>
      </c>
      <c r="L81">
        <v>100</v>
      </c>
      <c r="M81">
        <v>100</v>
      </c>
    </row>
    <row r="82" spans="1:13" x14ac:dyDescent="0.25">
      <c r="A82">
        <v>785718</v>
      </c>
      <c r="B82" s="56" t="s">
        <v>125</v>
      </c>
      <c r="C82" t="s">
        <v>106</v>
      </c>
      <c r="D82" t="s">
        <v>92</v>
      </c>
      <c r="E82" t="s">
        <v>92</v>
      </c>
      <c r="F82" t="s">
        <v>92</v>
      </c>
      <c r="G82">
        <v>17</v>
      </c>
      <c r="H82">
        <v>16</v>
      </c>
      <c r="I82">
        <v>14</v>
      </c>
      <c r="J82">
        <v>14</v>
      </c>
      <c r="K82">
        <v>14</v>
      </c>
      <c r="L82">
        <v>5</v>
      </c>
      <c r="M82">
        <v>5</v>
      </c>
    </row>
    <row r="83" spans="1:13" x14ac:dyDescent="0.25">
      <c r="A83">
        <v>785718</v>
      </c>
      <c r="B83" s="56" t="s">
        <v>126</v>
      </c>
      <c r="C83" s="56" t="s">
        <v>106</v>
      </c>
      <c r="D83" t="s">
        <v>93</v>
      </c>
      <c r="E83" t="s">
        <v>96</v>
      </c>
      <c r="F83" t="s">
        <v>25</v>
      </c>
      <c r="G83">
        <v>8129</v>
      </c>
      <c r="H83">
        <v>8129</v>
      </c>
      <c r="I83">
        <v>7002</v>
      </c>
      <c r="J83">
        <v>8129</v>
      </c>
      <c r="K83">
        <v>8129</v>
      </c>
      <c r="L83">
        <v>6142</v>
      </c>
      <c r="M83">
        <v>6142</v>
      </c>
    </row>
    <row r="84" spans="1:13" x14ac:dyDescent="0.25">
      <c r="A84">
        <v>785718</v>
      </c>
      <c r="B84" s="56" t="s">
        <v>127</v>
      </c>
      <c r="C84" s="56" t="s">
        <v>106</v>
      </c>
      <c r="D84" t="s">
        <v>93</v>
      </c>
      <c r="E84" t="s">
        <v>96</v>
      </c>
      <c r="F84" t="s">
        <v>95</v>
      </c>
      <c r="G84">
        <v>3</v>
      </c>
      <c r="H84">
        <v>3</v>
      </c>
      <c r="I84">
        <v>3</v>
      </c>
      <c r="J84">
        <v>3</v>
      </c>
      <c r="K84">
        <v>3</v>
      </c>
      <c r="L84">
        <v>0</v>
      </c>
      <c r="M84">
        <v>0</v>
      </c>
    </row>
    <row r="85" spans="1:13" x14ac:dyDescent="0.25">
      <c r="A85">
        <v>785718</v>
      </c>
      <c r="B85" s="56" t="s">
        <v>128</v>
      </c>
      <c r="C85" s="56" t="s">
        <v>106</v>
      </c>
      <c r="D85" t="s">
        <v>93</v>
      </c>
      <c r="E85" t="s">
        <v>96</v>
      </c>
      <c r="F85" t="s">
        <v>26</v>
      </c>
      <c r="G85">
        <v>654501</v>
      </c>
      <c r="H85">
        <v>654475</v>
      </c>
      <c r="I85">
        <v>545539</v>
      </c>
      <c r="J85">
        <v>654475</v>
      </c>
      <c r="K85">
        <v>654475</v>
      </c>
      <c r="L85">
        <v>460340</v>
      </c>
      <c r="M85">
        <v>460340</v>
      </c>
    </row>
    <row r="86" spans="1:13" x14ac:dyDescent="0.25">
      <c r="A86">
        <v>785718</v>
      </c>
      <c r="B86" s="56" t="s">
        <v>129</v>
      </c>
      <c r="C86" s="56" t="s">
        <v>106</v>
      </c>
      <c r="D86" t="s">
        <v>93</v>
      </c>
      <c r="E86" t="s">
        <v>94</v>
      </c>
      <c r="F86" t="s">
        <v>25</v>
      </c>
      <c r="G86">
        <v>95</v>
      </c>
      <c r="H86">
        <v>95</v>
      </c>
      <c r="I86">
        <v>82</v>
      </c>
      <c r="J86">
        <v>95</v>
      </c>
      <c r="K86">
        <v>95</v>
      </c>
      <c r="L86">
        <v>34</v>
      </c>
      <c r="M86">
        <v>34</v>
      </c>
    </row>
    <row r="87" spans="1:13" x14ac:dyDescent="0.25">
      <c r="A87">
        <v>785718</v>
      </c>
      <c r="B87" s="56" t="s">
        <v>130</v>
      </c>
      <c r="C87" s="56" t="s">
        <v>106</v>
      </c>
      <c r="D87" t="s">
        <v>93</v>
      </c>
      <c r="E87" t="s">
        <v>94</v>
      </c>
      <c r="F87" t="s">
        <v>26</v>
      </c>
      <c r="G87">
        <v>3402</v>
      </c>
      <c r="H87">
        <v>3402</v>
      </c>
      <c r="I87">
        <v>2914</v>
      </c>
      <c r="J87">
        <v>3402</v>
      </c>
      <c r="K87">
        <v>3402</v>
      </c>
      <c r="L87">
        <v>1666</v>
      </c>
      <c r="M87">
        <v>1666</v>
      </c>
    </row>
    <row r="88" spans="1:13" x14ac:dyDescent="0.25">
      <c r="A88">
        <v>785718</v>
      </c>
      <c r="B88" s="56" t="s">
        <v>131</v>
      </c>
      <c r="C88" s="56" t="s">
        <v>106</v>
      </c>
      <c r="D88" t="s">
        <v>98</v>
      </c>
      <c r="E88" t="s">
        <v>98</v>
      </c>
      <c r="F88" t="s">
        <v>25</v>
      </c>
      <c r="G88">
        <v>1482</v>
      </c>
      <c r="H88">
        <v>1479</v>
      </c>
      <c r="I88">
        <v>911</v>
      </c>
      <c r="J88">
        <v>1479</v>
      </c>
      <c r="K88">
        <v>1479</v>
      </c>
      <c r="L88">
        <v>0</v>
      </c>
      <c r="M88">
        <v>0</v>
      </c>
    </row>
    <row r="89" spans="1:13" x14ac:dyDescent="0.25">
      <c r="A89">
        <v>785718</v>
      </c>
      <c r="B89" s="56" t="s">
        <v>132</v>
      </c>
      <c r="C89" s="56" t="s">
        <v>106</v>
      </c>
      <c r="D89" t="s">
        <v>99</v>
      </c>
      <c r="E89" t="s">
        <v>96</v>
      </c>
      <c r="F89" t="s">
        <v>26</v>
      </c>
      <c r="G89">
        <v>79</v>
      </c>
      <c r="H89">
        <v>79</v>
      </c>
      <c r="I89">
        <v>70</v>
      </c>
      <c r="J89">
        <v>79</v>
      </c>
      <c r="K89">
        <v>79</v>
      </c>
      <c r="L89">
        <v>49</v>
      </c>
      <c r="M89">
        <v>49</v>
      </c>
    </row>
    <row r="90" spans="1:13" x14ac:dyDescent="0.25">
      <c r="A90">
        <v>785718</v>
      </c>
      <c r="B90" s="56" t="s">
        <v>133</v>
      </c>
      <c r="C90" t="s">
        <v>107</v>
      </c>
      <c r="D90" t="s">
        <v>92</v>
      </c>
      <c r="E90" t="s">
        <v>92</v>
      </c>
      <c r="F90" t="s">
        <v>92</v>
      </c>
      <c r="G90">
        <v>40</v>
      </c>
      <c r="H90">
        <v>40</v>
      </c>
      <c r="I90">
        <v>31</v>
      </c>
      <c r="J90">
        <v>40</v>
      </c>
      <c r="K90">
        <v>40</v>
      </c>
      <c r="L90">
        <v>21</v>
      </c>
      <c r="M90">
        <v>21</v>
      </c>
    </row>
    <row r="91" spans="1:13" x14ac:dyDescent="0.25">
      <c r="A91">
        <v>785718</v>
      </c>
      <c r="B91" s="56" t="s">
        <v>134</v>
      </c>
      <c r="C91" t="s">
        <v>107</v>
      </c>
      <c r="D91" t="s">
        <v>93</v>
      </c>
      <c r="E91" t="s">
        <v>96</v>
      </c>
      <c r="F91" t="s">
        <v>25</v>
      </c>
      <c r="G91">
        <v>10817</v>
      </c>
      <c r="H91">
        <v>10817</v>
      </c>
      <c r="I91">
        <v>8806</v>
      </c>
      <c r="J91">
        <v>10817</v>
      </c>
      <c r="K91">
        <v>10817</v>
      </c>
      <c r="L91">
        <v>7817</v>
      </c>
      <c r="M91">
        <v>7817</v>
      </c>
    </row>
    <row r="92" spans="1:13" x14ac:dyDescent="0.25">
      <c r="A92">
        <v>785718</v>
      </c>
      <c r="B92" s="56" t="s">
        <v>135</v>
      </c>
      <c r="C92" s="56" t="s">
        <v>107</v>
      </c>
      <c r="D92" t="s">
        <v>93</v>
      </c>
      <c r="E92" t="s">
        <v>96</v>
      </c>
      <c r="F92" t="s">
        <v>95</v>
      </c>
      <c r="G92">
        <v>6</v>
      </c>
      <c r="H92">
        <v>6</v>
      </c>
      <c r="I92">
        <v>5</v>
      </c>
      <c r="J92">
        <v>6</v>
      </c>
      <c r="K92">
        <v>6</v>
      </c>
      <c r="L92">
        <v>0</v>
      </c>
      <c r="M92">
        <v>0</v>
      </c>
    </row>
    <row r="93" spans="1:13" x14ac:dyDescent="0.25">
      <c r="A93">
        <v>785718</v>
      </c>
      <c r="B93" s="56" t="s">
        <v>136</v>
      </c>
      <c r="C93" s="56" t="s">
        <v>107</v>
      </c>
      <c r="D93" t="s">
        <v>93</v>
      </c>
      <c r="E93" t="s">
        <v>96</v>
      </c>
      <c r="F93" t="s">
        <v>26</v>
      </c>
      <c r="G93">
        <v>312857</v>
      </c>
      <c r="H93">
        <v>312857</v>
      </c>
      <c r="I93">
        <v>270905</v>
      </c>
      <c r="J93">
        <v>312857</v>
      </c>
      <c r="K93">
        <v>312857</v>
      </c>
      <c r="L93">
        <v>209556</v>
      </c>
      <c r="M93">
        <v>209556</v>
      </c>
    </row>
    <row r="94" spans="1:13" x14ac:dyDescent="0.25">
      <c r="A94">
        <v>785718</v>
      </c>
      <c r="B94" s="56" t="s">
        <v>137</v>
      </c>
      <c r="C94" s="56" t="s">
        <v>107</v>
      </c>
      <c r="D94" t="s">
        <v>93</v>
      </c>
      <c r="E94" t="s">
        <v>94</v>
      </c>
      <c r="F94" t="s">
        <v>25</v>
      </c>
      <c r="G94">
        <v>159</v>
      </c>
      <c r="H94">
        <v>159</v>
      </c>
      <c r="I94">
        <v>138</v>
      </c>
      <c r="J94">
        <v>159</v>
      </c>
      <c r="K94">
        <v>159</v>
      </c>
      <c r="L94">
        <v>73</v>
      </c>
      <c r="M94">
        <v>73</v>
      </c>
    </row>
    <row r="95" spans="1:13" x14ac:dyDescent="0.25">
      <c r="A95">
        <v>785718</v>
      </c>
      <c r="B95" s="56" t="s">
        <v>138</v>
      </c>
      <c r="C95" s="56" t="s">
        <v>107</v>
      </c>
      <c r="D95" t="s">
        <v>93</v>
      </c>
      <c r="E95" t="s">
        <v>94</v>
      </c>
      <c r="F95" t="s">
        <v>26</v>
      </c>
      <c r="G95">
        <v>5644</v>
      </c>
      <c r="H95">
        <v>5644</v>
      </c>
      <c r="I95">
        <v>4911</v>
      </c>
      <c r="J95">
        <v>5644</v>
      </c>
      <c r="K95">
        <v>5644</v>
      </c>
      <c r="L95">
        <v>2336</v>
      </c>
      <c r="M95">
        <v>2336</v>
      </c>
    </row>
    <row r="96" spans="1:13" x14ac:dyDescent="0.25">
      <c r="A96">
        <v>785718</v>
      </c>
      <c r="B96" s="56" t="s">
        <v>139</v>
      </c>
      <c r="C96" s="56" t="s">
        <v>107</v>
      </c>
      <c r="D96" t="s">
        <v>98</v>
      </c>
      <c r="E96" t="s">
        <v>98</v>
      </c>
      <c r="F96" t="s">
        <v>25</v>
      </c>
      <c r="G96">
        <v>121</v>
      </c>
      <c r="H96">
        <v>121</v>
      </c>
      <c r="I96">
        <v>83</v>
      </c>
      <c r="J96">
        <v>121</v>
      </c>
      <c r="K96">
        <v>121</v>
      </c>
      <c r="L96">
        <v>0</v>
      </c>
      <c r="M96">
        <v>0</v>
      </c>
    </row>
    <row r="97" spans="1:13" x14ac:dyDescent="0.25">
      <c r="A97">
        <v>785718</v>
      </c>
      <c r="B97" s="56" t="s">
        <v>140</v>
      </c>
      <c r="C97" s="56" t="s">
        <v>107</v>
      </c>
      <c r="D97" t="s">
        <v>99</v>
      </c>
      <c r="E97" t="s">
        <v>96</v>
      </c>
      <c r="F97" t="s">
        <v>26</v>
      </c>
      <c r="G97">
        <v>138</v>
      </c>
      <c r="H97">
        <v>138</v>
      </c>
      <c r="I97">
        <v>113</v>
      </c>
      <c r="J97">
        <v>138</v>
      </c>
      <c r="K97">
        <v>138</v>
      </c>
      <c r="L97">
        <v>45</v>
      </c>
      <c r="M97">
        <v>45</v>
      </c>
    </row>
  </sheetData>
  <phoneticPr fontId="1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Summary</vt:lpstr>
      <vt:lpstr>MediaTable</vt:lpstr>
      <vt:lpstr>MediaTable_device</vt:lpstr>
      <vt:lpstr>Conversions</vt:lpstr>
      <vt:lpstr>__media_table_source</vt:lpstr>
      <vt:lpstr>__conversions_source</vt:lpstr>
      <vt:lpstr>__media_table_device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Нормоконтролер</dc:creator>
  <cp:lastModifiedBy>gs</cp:lastModifiedBy>
  <dcterms:created xsi:type="dcterms:W3CDTF">2024-02-22T05:44:05Z</dcterms:created>
  <dcterms:modified xsi:type="dcterms:W3CDTF">2024-10-30T15:34:59Z</dcterms:modified>
</cp:coreProperties>
</file>